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3022" documentId="8_{09E47082-D715-4344-96A9-E81184B6BD21}" xr6:coauthVersionLast="47" xr6:coauthVersionMax="47" xr10:uidLastSave="{51EF9F6C-13DB-43A6-A886-FBF62C1A1A2E}"/>
  <bookViews>
    <workbookView xWindow="-22046" yWindow="-103" windowWidth="22149" windowHeight="11829" tabRatio="870" xr2:uid="{83FEDE9D-45E5-47C1-B641-095E83F90EDA}"/>
  </bookViews>
  <sheets>
    <sheet name="Introduction" sheetId="31" r:id="rId1"/>
    <sheet name="Table 1" sheetId="49" r:id="rId2"/>
    <sheet name="Table 2" sheetId="50" r:id="rId3"/>
    <sheet name="Table 3" sheetId="51" r:id="rId4"/>
    <sheet name="Table 4" sheetId="52" r:id="rId5"/>
    <sheet name="Table 5" sheetId="53" r:id="rId6"/>
    <sheet name="Table 6" sheetId="54" r:id="rId7"/>
    <sheet name="Table 7" sheetId="30" r:id="rId8"/>
    <sheet name="Table 8" sheetId="12" r:id="rId9"/>
    <sheet name="Table 9" sheetId="39" r:id="rId10"/>
    <sheet name="Table 10" sheetId="27" r:id="rId11"/>
    <sheet name="Table 11" sheetId="4" r:id="rId12"/>
    <sheet name="Table 12" sheetId="32" r:id="rId13"/>
    <sheet name="Table 13" sheetId="33" r:id="rId14"/>
    <sheet name="Table 14" sheetId="3" r:id="rId15"/>
    <sheet name="Table 15" sheetId="6" r:id="rId16"/>
    <sheet name="Table 16" sheetId="34" r:id="rId17"/>
    <sheet name="Table 17" sheetId="35" r:id="rId18"/>
    <sheet name="Table 18" sheetId="7" r:id="rId19"/>
    <sheet name="Appendix A" sheetId="48" r:id="rId20"/>
    <sheet name="Appendix B" sheetId="45" r:id="rId21"/>
    <sheet name="Appendix D" sheetId="46" r:id="rId22"/>
    <sheet name="2024-25 Entity Emissions" sheetId="19" r:id="rId23"/>
    <sheet name="2024-25 Portfolio Emissions" sheetId="26" r:id="rId24"/>
    <sheet name="IPCC Table" sheetId="15"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5" l="1"/>
  <c r="F23" i="15" s="1"/>
  <c r="F27" i="15"/>
  <c r="F26" i="15" s="1"/>
  <c r="F29" i="15"/>
  <c r="F28" i="15" s="1"/>
  <c r="F32" i="15"/>
  <c r="F33" i="15"/>
  <c r="F36" i="15"/>
  <c r="F35" i="15" s="1"/>
  <c r="F34" i="15" s="1"/>
  <c r="F7" i="15"/>
  <c r="E7" i="15"/>
  <c r="E6" i="15" s="1"/>
  <c r="D7" i="15"/>
  <c r="D6" i="15" s="1"/>
  <c r="C7" i="15"/>
  <c r="C6" i="15" s="1"/>
  <c r="B7" i="15"/>
  <c r="E11" i="15"/>
  <c r="D11" i="15"/>
  <c r="C11" i="15"/>
  <c r="C10" i="15" s="1"/>
  <c r="C5" i="15" s="1"/>
  <c r="C4" i="15" s="1"/>
  <c r="C37" i="15" s="1"/>
  <c r="B11" i="15"/>
  <c r="B10" i="15" s="1"/>
  <c r="B5" i="15" s="1"/>
  <c r="B4" i="15" s="1"/>
  <c r="B37" i="15" s="1"/>
  <c r="F13" i="15"/>
  <c r="E13" i="15"/>
  <c r="D13" i="15"/>
  <c r="C13" i="15"/>
  <c r="B13" i="15"/>
  <c r="F17" i="15"/>
  <c r="F16" i="15"/>
  <c r="F15" i="15"/>
  <c r="F14" i="15"/>
  <c r="E18" i="15"/>
  <c r="D18" i="15"/>
  <c r="C18" i="15"/>
  <c r="B18" i="15"/>
  <c r="E20" i="15"/>
  <c r="D20" i="15"/>
  <c r="C20" i="15"/>
  <c r="B20" i="15"/>
  <c r="E23" i="15"/>
  <c r="D23" i="15"/>
  <c r="C23" i="15"/>
  <c r="B23" i="15"/>
  <c r="F25" i="15"/>
  <c r="E26" i="15"/>
  <c r="E22" i="15" s="1"/>
  <c r="D26" i="15"/>
  <c r="D22" i="15" s="1"/>
  <c r="C26" i="15"/>
  <c r="C22" i="15" s="1"/>
  <c r="B26" i="15"/>
  <c r="B22" i="15" s="1"/>
  <c r="E28" i="15"/>
  <c r="D28" i="15"/>
  <c r="C28" i="15"/>
  <c r="B28" i="15"/>
  <c r="E31" i="15"/>
  <c r="E30" i="15" s="1"/>
  <c r="D31" i="15"/>
  <c r="D30" i="15" s="1"/>
  <c r="C31" i="15"/>
  <c r="C30" i="15" s="1"/>
  <c r="B31" i="15"/>
  <c r="B30" i="15" s="1"/>
  <c r="E35" i="15"/>
  <c r="E34" i="15" s="1"/>
  <c r="D35" i="15"/>
  <c r="D34" i="15" s="1"/>
  <c r="C35" i="15"/>
  <c r="C34" i="15" s="1"/>
  <c r="B35" i="15"/>
  <c r="B34" i="15" s="1"/>
  <c r="F21" i="15"/>
  <c r="F20" i="15" s="1"/>
  <c r="F19" i="15"/>
  <c r="F18" i="15" s="1"/>
  <c r="F12" i="15"/>
  <c r="F11" i="15" s="1"/>
  <c r="F10" i="15" s="1"/>
  <c r="F8" i="15"/>
  <c r="B6" i="15"/>
  <c r="E10" i="15" l="1"/>
  <c r="E5" i="15" s="1"/>
  <c r="E4" i="15" s="1"/>
  <c r="E37" i="15" s="1"/>
  <c r="D10" i="15"/>
  <c r="D5" i="15" s="1"/>
  <c r="D4" i="15" s="1"/>
  <c r="D37" i="15" s="1"/>
  <c r="F6" i="15"/>
  <c r="F22" i="15"/>
  <c r="F31" i="15"/>
  <c r="F30" i="15" s="1"/>
  <c r="F5" i="15" l="1"/>
  <c r="F4" i="15" s="1"/>
  <c r="F37" i="15"/>
</calcChain>
</file>

<file path=xl/sharedStrings.xml><?xml version="1.0" encoding="utf-8"?>
<sst xmlns="http://schemas.openxmlformats.org/spreadsheetml/2006/main" count="2019" uniqueCount="1103">
  <si>
    <t>© Commonwealth of Australia 2025</t>
  </si>
  <si>
    <t>2024-25 Net Zero in Government Operations Annual Progress Report Workbook</t>
  </si>
  <si>
    <t>https://www.finance.gov.au/government/climate-action-government-operations/commonwealth-emission-reporting/net-zero-government-operations-annual-progress-report</t>
  </si>
  <si>
    <t>The following are tables published in the 2024-45 Net Zero in Government Operations Annual Progress Report.</t>
  </si>
  <si>
    <t xml:space="preserve">Scope 2 Electricity </t>
  </si>
  <si>
    <t>2022-23</t>
  </si>
  <si>
    <t>2023-24</t>
  </si>
  <si>
    <t>Number of Commonwealth entities*</t>
  </si>
  <si>
    <t>Electricity consumed (kWh)</t>
  </si>
  <si>
    <t>Electricity consumed (GJ)</t>
  </si>
  <si>
    <t xml:space="preserve">Scope 1 Natural gas </t>
  </si>
  <si>
    <t>Number of Commonwealth entities</t>
  </si>
  <si>
    <t>Natural gas consumed (GJ)</t>
  </si>
  <si>
    <t>Scope 1 Fleet and other vehicles data (transport energy)</t>
  </si>
  <si>
    <t xml:space="preserve">Number of Commonwealth entities </t>
  </si>
  <si>
    <t>Fuel consumed (GJ)</t>
  </si>
  <si>
    <t>Total losses (kg)</t>
  </si>
  <si>
    <t>Not estimated</t>
  </si>
  <si>
    <t>Stationary fuels consumed (GJ)</t>
  </si>
  <si>
    <t>Total Target Emissions</t>
  </si>
  <si>
    <t>Table 1: APS Net Zero 2030 Target emissions</t>
  </si>
  <si>
    <t>Scope 2 Electricity</t>
  </si>
  <si>
    <t>2024‑25</t>
  </si>
  <si>
    <t xml:space="preserve">Location-based method </t>
  </si>
  <si>
    <t xml:space="preserve">Market-based method </t>
  </si>
  <si>
    <t>Scope 1 Other energy (stationary energy)</t>
  </si>
  <si>
    <t>Table 2: Amended data update for 2022-23 and 2023-24</t>
  </si>
  <si>
    <t>Percent change from 2022-23</t>
  </si>
  <si>
    <r>
      <t>Electricity emissions (t CO</t>
    </r>
    <r>
      <rPr>
        <vertAlign val="subscript"/>
        <sz val="11"/>
        <color rgb="FF000000"/>
        <rFont val="Arial"/>
        <family val="2"/>
      </rPr>
      <t>2</t>
    </r>
    <r>
      <rPr>
        <sz val="11"/>
        <color rgb="FF000000"/>
        <rFont val="Arial"/>
        <family val="2"/>
      </rPr>
      <t xml:space="preserve">-e) Location based method </t>
    </r>
  </si>
  <si>
    <r>
      <t>Electricity emissions (t CO</t>
    </r>
    <r>
      <rPr>
        <vertAlign val="subscript"/>
        <sz val="11"/>
        <color rgb="FF000000"/>
        <rFont val="Arial"/>
        <family val="2"/>
      </rPr>
      <t>2</t>
    </r>
    <r>
      <rPr>
        <sz val="11"/>
        <color rgb="FF000000"/>
        <rFont val="Arial"/>
        <family val="2"/>
      </rPr>
      <t xml:space="preserve">-e) Market based method </t>
    </r>
  </si>
  <si>
    <t>Natural gas emissions (t CO2-e)</t>
  </si>
  <si>
    <t>Fuel emissions (t CO2-e)</t>
  </si>
  <si>
    <r>
      <t>Scope 1 Refrigerants</t>
    </r>
    <r>
      <rPr>
        <b/>
        <vertAlign val="superscript"/>
        <sz val="11"/>
        <color rgb="FF000000"/>
        <rFont val="Arial"/>
        <family val="2"/>
      </rPr>
      <t>†</t>
    </r>
  </si>
  <si>
    <t>2023-24 Optional reporting</t>
  </si>
  <si>
    <t>Not reported</t>
  </si>
  <si>
    <t>N/A</t>
  </si>
  <si>
    <t>Refrigerant emissions (t CO2-e)</t>
  </si>
  <si>
    <t>Scope 1 Other energy</t>
  </si>
  <si>
    <t>(stationary energy)</t>
  </si>
  <si>
    <t>Stationary fuels emissions (t CO2‑e)</t>
  </si>
  <si>
    <r>
      <t>Total Target emissions (t CO</t>
    </r>
    <r>
      <rPr>
        <vertAlign val="subscript"/>
        <sz val="11"/>
        <color rgb="FF000000"/>
        <rFont val="Arial"/>
        <family val="2"/>
      </rPr>
      <t>2</t>
    </r>
    <r>
      <rPr>
        <sz val="11"/>
        <color rgb="FF000000"/>
        <rFont val="Arial"/>
        <family val="2"/>
      </rPr>
      <t>-e) Location-based</t>
    </r>
  </si>
  <si>
    <r>
      <t>Total Target emissions (t CO</t>
    </r>
    <r>
      <rPr>
        <vertAlign val="subscript"/>
        <sz val="11"/>
        <color rgb="FF000000"/>
        <rFont val="Arial"/>
        <family val="2"/>
      </rPr>
      <t>2</t>
    </r>
    <r>
      <rPr>
        <sz val="11"/>
        <color rgb="FF000000"/>
        <rFont val="Arial"/>
        <family val="2"/>
      </rPr>
      <t>-e) Market-based</t>
    </r>
  </si>
  <si>
    <t>Table 3:Targets and measures status update</t>
  </si>
  <si>
    <t>NET ZERO ENERGY</t>
  </si>
  <si>
    <t>Target</t>
  </si>
  <si>
    <t>Measure</t>
  </si>
  <si>
    <t>2023‑24</t>
  </si>
  <si>
    <t>By 1 January 2028, 80% of the Commonwealth’s procured electricity, that is generated off-site and purchased by entities, must be renewable where available.
By 1 January 2030, 100% of the Commonwealth’s procured electricity, that is generated off-site and purchased by entities, must be renewable where available</t>
  </si>
  <si>
    <t>Percentage of total electricity usage, by 2030 Target entities, that is renewable.</t>
  </si>
  <si>
    <t>Voluntary + Mandatory Renewables</t>
  </si>
  <si>
    <t>Of the total electricity (1,317,247,932 kWh) consumed by 2030 Target entities, 38.29% (504,364,471 kWh) was certified renewable energy, with 0% generated onsite and 38.29% offsite.</t>
  </si>
  <si>
    <t>Of the total electricity (1,324,477,766 kWh) consumed by 2030 Target entities, 40.17% (532,082,698 kWh) was certified renewable energy, with 0.93% generated onsite and 39.24% offsite.</t>
  </si>
  <si>
    <t>Percentage of electricity consumption generated offsite and purchased from renewable sources.</t>
  </si>
  <si>
    <t>Mandatory Renewables</t>
  </si>
  <si>
    <t>Of the total electricity consumed by 2030 Target entities, 18.72% (246,588,81 kWh) was part of the Large-scale Renewable Energy Target.</t>
  </si>
  <si>
    <t>Of the total electricity consumed by 2030 Target entities, 18.20% (240,988,730 kWh) of was part of the Large-scale Renewable Energy Target.</t>
  </si>
  <si>
    <t>Voluntary Renewables</t>
  </si>
  <si>
    <t>Of the total electricity consumed by 2030 Target entities, 19.57% (257,775,658 kWh) of electricity was renewable energy generated offsite and purchased (includes large-scale generation certificates (LGCs), Greenpower and ACT Jurisdictional renewables).</t>
  </si>
  <si>
    <t>Of the total electricity consumed by 2030 Target entities, 21.04% (278,730,969 kWh) of electricity was renewable energy generated offsite and purchased (includes large-scale generation certificates (LGCs), Greenpower and ACT Jurisdictional renewables).</t>
  </si>
  <si>
    <t>Percentage of electricity generated on-site that is certified renewable energy.</t>
  </si>
  <si>
    <t>No certified renewable electricity generated on-site (includes on-site generated LGCs. Does not include small-scale technology certificates).</t>
  </si>
  <si>
    <t>Of the total electricity consumed by 2030 Target entities, 0.93% (12,363,000 kWh) of certified renewable electricity was generated on-site (does not include small-scale technology certificates).</t>
  </si>
  <si>
    <t>NET ZERO BUILDINGS</t>
  </si>
  <si>
    <t>Office space leased from 1 July 2025 for 4 or more years, over 1000sqm:</t>
  </si>
  <si>
    <t>Percentage of leased office space that meets the respective targets.</t>
  </si>
  <si>
    <t>Target date is 1 July 2025 and will be reported in Annual Progress Report 2025-26.</t>
  </si>
  <si>
    <r>
      <t xml:space="preserve">·       </t>
    </r>
    <r>
      <rPr>
        <sz val="11"/>
        <color theme="1"/>
        <rFont val="Ariel"/>
      </rPr>
      <t>achieved the relevant base building and/or tenancy NABERS energy rating of 5.5 stars or 4.5 outside metro cities; and</t>
    </r>
  </si>
  <si>
    <r>
      <t xml:space="preserve">·       </t>
    </r>
    <r>
      <rPr>
        <sz val="11"/>
        <color theme="1"/>
        <rFont val="Ariel"/>
      </rPr>
      <t>maintained the relevant base building and/or tenancy NABERS energy rating of 5.5 stars or 4.5 outside metro cities.</t>
    </r>
  </si>
  <si>
    <t>Office space refurbished from July 2026, greater than 1000sqm:</t>
  </si>
  <si>
    <t>Percentage of office space refurbished in the reporting period that meets the respective targets</t>
  </si>
  <si>
    <t>Target date is July 2026 and will be reported in Annual Progress Report 2026-27.</t>
  </si>
  <si>
    <r>
      <t xml:space="preserve">·       </t>
    </r>
    <r>
      <rPr>
        <sz val="11"/>
        <color theme="1"/>
        <rFont val="Ariel"/>
      </rPr>
      <t>achieved a 5.5 star or higher NABERS energy rating.</t>
    </r>
  </si>
  <si>
    <r>
      <t xml:space="preserve">·       </t>
    </r>
    <r>
      <rPr>
        <sz val="11"/>
        <color theme="1"/>
        <rFont val="Ariel"/>
      </rPr>
      <t>maintained a 5.5 star or higher NABERS energy rating.</t>
    </r>
  </si>
  <si>
    <t>From 1 July 2026, office space purchased or constructed by or for the Commonwealth with a value greater than $15 million must obtain a 4‑star Green Star certification using the climate positive pathway and 6-star NABERS rating.</t>
  </si>
  <si>
    <t>Percentage of purchased or constructed office space that meets the respective targets.</t>
  </si>
  <si>
    <t>Target date 1 July 2026 and will be reported in Annual Progress Report 2026-27.</t>
  </si>
  <si>
    <t>Office space with allocated parking and fleet from 1 July 2024 have an electric vehicle charging plan where possible.</t>
  </si>
  <si>
    <t>Percentage of office spaces with allocated parking areas that have EV charging plans.</t>
  </si>
  <si>
    <t>As of 1 July 2024, 10 of the 44 Target entities (23%) with office space with allocated parking and fleet, had an EV charging plan.</t>
  </si>
  <si>
    <t>24 of the 46 Target entities (52%) with office space with allocated parking and fleet, had an EV charging plan.</t>
  </si>
  <si>
    <t>Office space with allocated parking from 1 January 2025 to have facilities to support electric vehicle charging if a Commonwealth entity has electric fleet vehicles on site where possible.</t>
  </si>
  <si>
    <t>Percentage of office spaces with allocated parking areas that have EV charging available.</t>
  </si>
  <si>
    <t>To be reported in Annual Progress Report 2024‑25</t>
  </si>
  <si>
    <t>19 of the 46 Target entities (41%) with a vehicle fleet and office space with allocated parking had EV charging facilities.</t>
  </si>
  <si>
    <t>NET ZERO PROCUREMENT</t>
  </si>
  <si>
    <t>Develop the scope 3 cost modelling assessment and work with agencies in its development.</t>
  </si>
  <si>
    <t>Outcomes to be published showing categories for tailored emissions reduction efforts.</t>
  </si>
  <si>
    <t>Not yet achieved.</t>
  </si>
  <si>
    <t>Develop an Environmentally Sustainable Procurement Policy and publish by January 2025.</t>
  </si>
  <si>
    <t>Successful delivery of the Environmentally Sustainable Procurement Policy by January 2025.</t>
  </si>
  <si>
    <r>
      <t>Achieved</t>
    </r>
    <r>
      <rPr>
        <sz val="11"/>
        <color rgb="FF000000"/>
        <rFont val="Ariel"/>
      </rPr>
      <t>.</t>
    </r>
  </si>
  <si>
    <t xml:space="preserve">The Environmentally Sustainable Procurement Policy was implemented effective 1 July 2024.  </t>
  </si>
  <si>
    <t>Develop guidance and training to support the Environmentally Sustainable Procurement Policy and implement by January 2025.</t>
  </si>
  <si>
    <t>Successful development of training and guidance to support the Environmentally Sustainable Procurement Policy by January 2025.</t>
  </si>
  <si>
    <t>Guidance and training to support the Environmentally Sustainable Procurement Policy can be found on the Department of Climate Change, Energy, the Environment and Water’s website under Toolkit and resources. Further materials will continue to become available throughout the implementation of the Procurement Policy.</t>
  </si>
  <si>
    <t>Notes</t>
  </si>
  <si>
    <t>On 1 July 2024, DCCEEW launched the Environmentally Sustainable Procurement (ESP) Policy and Reporting Framework. This mandatory procurement connected policy guides Australian Government purchasing decisions across high-impact procurement categories and allows the Government to measure the environmental outcomes from its procurements.</t>
  </si>
  <si>
    <t>DCCEEW provided support to Commonwealth entities and suppliers through:</t>
  </si>
  <si>
    <r>
      <t xml:space="preserve">·       </t>
    </r>
    <r>
      <rPr>
        <sz val="11"/>
        <color theme="1"/>
        <rFont val="Ariel"/>
      </rPr>
      <t>Policy-specific guidance and templates</t>
    </r>
  </si>
  <si>
    <r>
      <t xml:space="preserve">·       </t>
    </r>
    <r>
      <rPr>
        <sz val="11"/>
        <color theme="1"/>
        <rFont val="Ariel"/>
      </rPr>
      <t>10 information webinars delivered to several hundred APS procurers and suppliers</t>
    </r>
  </si>
  <si>
    <r>
      <t xml:space="preserve">·       </t>
    </r>
    <r>
      <rPr>
        <sz val="11"/>
        <color theme="1"/>
        <rFont val="Ariel"/>
      </rPr>
      <t>Attending 9 events to promote the ESP Policy to First Nations and SME businesses either as panellists, stallholders or attendees</t>
    </r>
  </si>
  <si>
    <r>
      <t xml:space="preserve">·       </t>
    </r>
    <r>
      <rPr>
        <sz val="11"/>
        <color theme="1"/>
        <rFont val="Ariel"/>
      </rPr>
      <t>Delivered the Environmentally Sustainable Procurement Policy Reporting Framework and Annual Progress Report.</t>
    </r>
  </si>
  <si>
    <t>NET ZERO FLEET</t>
  </si>
  <si>
    <t>25% of new passenger vehicle orders to be low emission vehicles (LEVs) within 2022-2023.</t>
  </si>
  <si>
    <t>Reporting outside of this strategy – progress against the Low Emission Vehicle (LEV) Target is published on Finance’s website.</t>
  </si>
  <si>
    <t>In 2022-23, 44% of passenger vehicle orders were LEVs, compared to the transitional target of 25%.</t>
  </si>
  <si>
    <t>50% of new passenger vehicle orders to be LEVs within 2023-2024.</t>
  </si>
  <si>
    <t>In 2023-24, 72% of in-scope passenger vehicle orders were LEVs, compared to the transitional target of 50%.</t>
  </si>
  <si>
    <t>75% of new passenger vehicle orders to be LEVs by 2025.</t>
  </si>
  <si>
    <t>Reporting outside of this strategy – progress against Low Emission Vehicle (LEV) Target is published on Finance’s website.</t>
  </si>
  <si>
    <t>To be reported in Annual Progress Report 2024-25.</t>
  </si>
  <si>
    <t>In 2024-25, 76% of in-scope passenger vehicle orders were LEVs.</t>
  </si>
  <si>
    <t>NET ZERO TRAVEL</t>
  </si>
  <si>
    <t>Increased uptake and usage of the NABERS Energy tool within accommodation providers.</t>
  </si>
  <si>
    <t>Number of providers within the travel booking system that disclose a NABERS energy rating.</t>
  </si>
  <si>
    <t>An update of the travel booking tool is planned to occur in 2025, enabling hotels with a NABERS energy certification status to be displayed in the travel booking system for accommodation providers.</t>
  </si>
  <si>
    <t>As of 30 June 2025, there are no providers that have a NABERS rating within the Online Booking Tool.</t>
  </si>
  <si>
    <t>NET ZERO ICT</t>
  </si>
  <si>
    <t>Improved access to greenhouse gas reporting through increased usage of the NABERS Data Centre rating tool.</t>
  </si>
  <si>
    <t>Increase in suppliers who are utilising the NABERS based rating on a baseline of January 2024 and measured against July 2026.</t>
  </si>
  <si>
    <t>As of 1 January 2024, 3 suppliers of 8 data centre facilities used by the Target entities had NABERS Energy for data centres (Infrastructure) energy ratings.</t>
  </si>
  <si>
    <t>This number will be used as a baseline to be measured against in July 2026.</t>
  </si>
  <si>
    <t>PEOPLE, CULTURE AND CAPABILITY</t>
  </si>
  <si>
    <t>Capability uplift across the APS.</t>
  </si>
  <si>
    <t>Initially will report on participation rates and details on the number of sessions and activities held.</t>
  </si>
  <si>
    <t>Capability uplift activities in the 2023-24 financial year to support the 2030 Target included:</t>
  </si>
  <si>
    <t>Capability uplift activities in the 2024‑25 financial year to support the 2030 Target included:</t>
  </si>
  <si>
    <r>
      <t xml:space="preserve">·       </t>
    </r>
    <r>
      <rPr>
        <sz val="11"/>
        <color theme="1"/>
        <rFont val="Ariel"/>
      </rPr>
      <t>13 webinars, 7 drop-in sessions, 3 working group sessions and 27 presentations at various multi-entity forums and conferences, with the provision of ongoing direct engagement and support to entities.</t>
    </r>
  </si>
  <si>
    <r>
      <t xml:space="preserve">·       </t>
    </r>
    <r>
      <rPr>
        <sz val="11"/>
        <color theme="1"/>
        <rFont val="Ariel"/>
      </rPr>
      <t>9 webinars, 7 drop-in sessions, 6 working group sessions and 8 presentations at various multi-entity forums and conferences, with ongoing engagement and support to entities.</t>
    </r>
  </si>
  <si>
    <r>
      <t xml:space="preserve">·       </t>
    </r>
    <r>
      <rPr>
        <sz val="11"/>
        <color theme="1"/>
        <rFont val="Ariel"/>
      </rPr>
      <t>Establishment of the GovTEAMS Community of Practice (over 700 members).</t>
    </r>
  </si>
  <si>
    <r>
      <t xml:space="preserve">·       </t>
    </r>
    <r>
      <rPr>
        <sz val="11"/>
        <color theme="1"/>
        <rFont val="Ariel"/>
      </rPr>
      <t>Continuation of the Climate Action in Government Operations Community of Practice on GovTEAMS (over 800 members).</t>
    </r>
  </si>
  <si>
    <r>
      <t xml:space="preserve">·       </t>
    </r>
    <r>
      <rPr>
        <sz val="11"/>
        <color theme="1"/>
        <rFont val="Ariel"/>
      </rPr>
      <t>Development, testing and release of the "Foundations of Net Zero in Government Operations" course on APSLearn.</t>
    </r>
  </si>
  <si>
    <r>
      <t xml:space="preserve">·       </t>
    </r>
    <r>
      <rPr>
        <sz val="11"/>
        <color theme="1"/>
        <rFont val="Ariel"/>
      </rPr>
      <t>Establishment of the Chief Sustainability Officer Network (79 participating entities, 43 from Target entities).</t>
    </r>
  </si>
  <si>
    <t>―    3 Network Events</t>
  </si>
  <si>
    <t>―    4 Network Newsletters</t>
  </si>
  <si>
    <t>3 Climate Action in Government Operations courses on APSLearn.</t>
  </si>
  <si>
    <t>2 Greening Government micro-credentials courses in collaboration with RMIT University.</t>
  </si>
  <si>
    <t>EMISSION REDUCTION PLANS</t>
  </si>
  <si>
    <t>By 30 June 2024 (31 August 2024 extended deadline), entities must develop a long-term emissions reduction plan. </t>
  </si>
  <si>
    <t>Percentage of emissions reduction plans developed (2024).  </t>
  </si>
  <si>
    <t>At the extended deadline of 31 August 2024, 36% (34 NCEs and 2 CCEs) of the Target entities (100), had developed emission reduction plans.  </t>
  </si>
  <si>
    <t xml:space="preserve">87.5% (85 NCEs and 6 CCEs) of the 2030 Target entities (104) had developed emission reduction plans. </t>
  </si>
  <si>
    <t>Entities provide an annual progress report towards 2030 targets.</t>
  </si>
  <si>
    <t>Percentage of overall emissions reduction per Commonwealth entity since 2022-23 reporting.</t>
  </si>
  <si>
    <t>Emissions reductions per entity will be published in 2024‑25 once amendments to 2022-23 and 2023‑24 data are finalised</t>
  </si>
  <si>
    <t>Each individual entity reports on their emissions as part of the Annual Reporting process.</t>
  </si>
  <si>
    <t>Table 4: Emission scopes</t>
  </si>
  <si>
    <t>Scope</t>
  </si>
  <si>
    <t>Description</t>
  </si>
  <si>
    <t>Scope 1: Direct emissions</t>
  </si>
  <si>
    <t>Emissions released directly from activities controlled by the entity, such as fuel burned in buildings or vehicles.</t>
  </si>
  <si>
    <t>Scope 2: Indirect emissions from electricity</t>
  </si>
  <si>
    <t>Emissions that happen when the entity uses electricity. These emissions are produced at the facility where electricity is generated, not on site, but are counted because the entity uses the electricity.</t>
  </si>
  <si>
    <t>Scope 3: Other indirect emissions</t>
  </si>
  <si>
    <t>Emissions that are a result of the entity’s activities but happen elsewhere. This includes things like business travel (flights, car hire, accommodation), waste sent to landfill, and the production and transport of fuels and electricity.</t>
  </si>
  <si>
    <t>Table 5: Commonwealth entities and companies added or removed to the 2024‑25 Inventory</t>
  </si>
  <si>
    <t>Established</t>
  </si>
  <si>
    <t>Abolished</t>
  </si>
  <si>
    <t>CEA Technologies Pty Limited (CC)</t>
  </si>
  <si>
    <t>National Mental Health Commission (NCE)</t>
  </si>
  <si>
    <t>ITC Technologies Pty Limited (CC)</t>
  </si>
  <si>
    <t>Net Zero Economy Authority (NCE)</t>
  </si>
  <si>
    <t>National Commission for Aboriginal and Torres Strait Islander Children and Young People (NCE)</t>
  </si>
  <si>
    <t xml:space="preserve">Table 6: Comparison of 2023-24 and 2024-25 Australian Government emissions inventory </t>
  </si>
  <si>
    <t>Notes: 
a. Emissions for 2023-24 are based on figures published in the 2023-24 NZGO Annual Progress Report and do not include amendments, to maintain comparability. 
b. Totals for both reporting periods may not represent a full financial year, as some billing cycles do not align with the financial year and some data sources were unavailable at the time of publication. These totals may be updated in future reports.  
c. Emission totals are rounded up to the third decimal place ensure emissions were not under reported.</t>
  </si>
  <si>
    <t>Change</t>
  </si>
  <si>
    <t>Number of Commonwealth entities and companies reporting</t>
  </si>
  <si>
    <r>
      <t>Location-based emissions (Mt CO</t>
    </r>
    <r>
      <rPr>
        <vertAlign val="subscript"/>
        <sz val="11"/>
        <color rgb="FF000000"/>
        <rFont val="Arial"/>
        <family val="2"/>
      </rPr>
      <t>2</t>
    </r>
    <r>
      <rPr>
        <sz val="11"/>
        <color rgb="FF000000"/>
        <rFont val="Arial"/>
        <family val="2"/>
      </rPr>
      <t>-e)</t>
    </r>
  </si>
  <si>
    <r>
      <t>Market-based emissions (Mt CO</t>
    </r>
    <r>
      <rPr>
        <vertAlign val="subscript"/>
        <sz val="11"/>
        <color rgb="FF000000"/>
        <rFont val="Arial"/>
        <family val="2"/>
      </rPr>
      <t>2</t>
    </r>
    <r>
      <rPr>
        <sz val="11"/>
        <color rgb="FF000000"/>
        <rFont val="Arial"/>
        <family val="2"/>
      </rPr>
      <t>-e)</t>
    </r>
  </si>
  <si>
    <t>Table 7: Australian Government Greenhouse Gas Emissions Inventory – Location-based method</t>
  </si>
  <si>
    <t>Emission Source</t>
  </si>
  <si>
    <t xml:space="preserve">Electricity (Location Based Method) </t>
  </si>
  <si>
    <t>Natural Gas</t>
  </si>
  <si>
    <t>&lt;1%</t>
  </si>
  <si>
    <t>Fleet and Other Vehicles</t>
  </si>
  <si>
    <t>Domestic Commercial Flights</t>
  </si>
  <si>
    <t>&lt;30%</t>
  </si>
  <si>
    <t>Other Energy - stationary energy</t>
  </si>
  <si>
    <t>&lt;2%</t>
  </si>
  <si>
    <t>Other Energy - Defence</t>
  </si>
  <si>
    <t>Table 8: Australian Government Greenhouse Gas Emissions Inventory – Market-based method</t>
  </si>
  <si>
    <t xml:space="preserve">Electricity (Market Based Method) </t>
  </si>
  <si>
    <t>&lt;33%</t>
  </si>
  <si>
    <t>Table 9: Electricity emissions by state/territory grid location and scope (location-based method)</t>
  </si>
  <si>
    <t>State/Territory</t>
  </si>
  <si>
    <t>NSW</t>
  </si>
  <si>
    <t>ACT</t>
  </si>
  <si>
    <t>NT (DKIS)</t>
  </si>
  <si>
    <t>QLD</t>
  </si>
  <si>
    <t>SA</t>
  </si>
  <si>
    <t>TAS</t>
  </si>
  <si>
    <t>VIC</t>
  </si>
  <si>
    <t>WA (SWIS)</t>
  </si>
  <si>
    <t>WA (NWIS)</t>
  </si>
  <si>
    <t>OTHER</t>
  </si>
  <si>
    <t>Total</t>
  </si>
  <si>
    <t>Table 10: Electricity emissions and renewable percentages (market-based method)</t>
  </si>
  <si>
    <t>Notes:
a. * Large-scale generation certificates (LGCs).
b. Does not include Small-scale technology certificates (STCs), non-certified electricity generated on site, such as electricity generated by small behind-the-meter-solar arrays, or LGCs that have been or will be issued for electricity produced on-site during the year and consumed on-site. This will be further considered in future reporting years.</t>
  </si>
  <si>
    <t xml:space="preserve">Total certified renewable electricity consumed </t>
  </si>
  <si>
    <t xml:space="preserve"> - </t>
  </si>
  <si>
    <t>Large-scale Renewable Energy Target (LRET)</t>
  </si>
  <si>
    <t>LGCs* purchased and surrendered (including Power Purchasing Agreements)</t>
  </si>
  <si>
    <t>GreenPower</t>
  </si>
  <si>
    <t xml:space="preserve">Jurisdictional Renewables (LGCs* surrendered) </t>
  </si>
  <si>
    <t xml:space="preserve">Total non-renewable electricity from grid </t>
  </si>
  <si>
    <t>Residual Purchased Electricity</t>
  </si>
  <si>
    <t>Total Electricity consumed</t>
  </si>
  <si>
    <t>Scope 2 emissions</t>
  </si>
  <si>
    <t>-</t>
  </si>
  <si>
    <t>Scope 3 emissions</t>
  </si>
  <si>
    <t>Table 11: Natural gas emissions by state/territory and scope</t>
  </si>
  <si>
    <t>Note:
* NSW and ACT use the same emission factors for natural gas. During data collection, natural gas was combined using an NSW/ACT option and cannot be separated in the results.</t>
  </si>
  <si>
    <t>NSW/ACT*</t>
  </si>
  <si>
    <t>NT</t>
  </si>
  <si>
    <t>WA</t>
  </si>
  <si>
    <t>Table 12: Emissions associated with solid waste disposal by waste stream or type</t>
  </si>
  <si>
    <t>Waste stream/type</t>
  </si>
  <si>
    <t>Percentage emissions</t>
  </si>
  <si>
    <t xml:space="preserve">Municipal solid </t>
  </si>
  <si>
    <t>Commercial and industrial waste</t>
  </si>
  <si>
    <t>Construction and demolition waste</t>
  </si>
  <si>
    <t>Food</t>
  </si>
  <si>
    <t>Paper and cardboard</t>
  </si>
  <si>
    <t>Garden and green</t>
  </si>
  <si>
    <t>Wood</t>
  </si>
  <si>
    <t>Textiles</t>
  </si>
  <si>
    <t>Sludge</t>
  </si>
  <si>
    <t>Nappies</t>
  </si>
  <si>
    <t>Rubber and leather</t>
  </si>
  <si>
    <t>Inert waste</t>
  </si>
  <si>
    <t>Table 13: Fugitive emissions from refrigerants by refrigerant type</t>
  </si>
  <si>
    <t>Refrigerant Type</t>
  </si>
  <si>
    <t>Percentage of emissions</t>
  </si>
  <si>
    <t>R-22 (HCFC-22)</t>
  </si>
  <si>
    <t>R-32 (HFC-32)</t>
  </si>
  <si>
    <t>R-134 (HFC-134)</t>
  </si>
  <si>
    <t>R-134a (HFC-134a)</t>
  </si>
  <si>
    <t>R1233ZD</t>
  </si>
  <si>
    <t>R-404a (Blend)</t>
  </si>
  <si>
    <t>R-410a (Blend)</t>
  </si>
  <si>
    <t>R-513a (Blend)</t>
  </si>
  <si>
    <t>Table 14: Fleet and other vehicle emissions by vehicle type, fuel type and scope</t>
  </si>
  <si>
    <t>Sum of reported Emissions</t>
  </si>
  <si>
    <t>(GJ)</t>
  </si>
  <si>
    <t>1.A.3.a Civil Aviation</t>
  </si>
  <si>
    <t>1.A.3.a.i Domestic Aviation</t>
  </si>
  <si>
    <t xml:space="preserve">Kerosene for use as fuel in an aircraft-aviation* </t>
  </si>
  <si>
    <t>1.A.3.b Road transportation</t>
  </si>
  <si>
    <t>1.A.3.b.i Cars </t>
  </si>
  <si>
    <t>Diesel</t>
  </si>
  <si>
    <t xml:space="preserve">Ethanol mix (ethanol component) </t>
  </si>
  <si>
    <t>N/E</t>
  </si>
  <si>
    <t>Fuel oil</t>
  </si>
  <si>
    <t>Gasoline</t>
  </si>
  <si>
    <t>1.A.3.b.ii Light duty trucks</t>
  </si>
  <si>
    <t>1.A.3.b.iii Heavy duty trucks and buses</t>
  </si>
  <si>
    <t>1.A.3.b.iv Motorcycles</t>
  </si>
  <si>
    <t>Ethanol mix (ethanol component)</t>
  </si>
  <si>
    <t>1.A.3.d Water-borne navigation</t>
  </si>
  <si>
    <t>1.A.3.d.ii Domestic marine </t>
  </si>
  <si>
    <t>Other Biofuels</t>
  </si>
  <si>
    <t>Kerosene</t>
  </si>
  <si>
    <t>1.A.3.e Other transportation</t>
  </si>
  <si>
    <t>1.A.3.e.ii Other (off road vehicles) </t>
  </si>
  <si>
    <t>Liquid Petroleum Gas (LPG)</t>
  </si>
  <si>
    <t>Table 15: Domestic commercial flight emissions by cabin class</t>
  </si>
  <si>
    <t>Emission source</t>
  </si>
  <si>
    <t>Gasoline for use as fuel in an aircraft-aviation</t>
  </si>
  <si>
    <t>Kerosene for use as fuel in an aircraft-aviation</t>
  </si>
  <si>
    <t>Economy class</t>
  </si>
  <si>
    <t>Premium economy</t>
  </si>
  <si>
    <t>First class</t>
  </si>
  <si>
    <t xml:space="preserve">Total </t>
  </si>
  <si>
    <t>Table 16: Domestic hire car emissions</t>
  </si>
  <si>
    <t>Number of rentals</t>
  </si>
  <si>
    <t>Domestic hire cars</t>
  </si>
  <si>
    <t>Table 17: Domestic hotel accommodation emissions</t>
  </si>
  <si>
    <t>Domestic hotel accommodations</t>
  </si>
  <si>
    <t>Table 18: Emissions reported as other energy, by source, fuel type and scope</t>
  </si>
  <si>
    <t>Emission Source/Fuel Type</t>
  </si>
  <si>
    <t>1.A.1 Energy Industries</t>
  </si>
  <si>
    <t>1.A.2 Manufacturing Industries and Construction</t>
  </si>
  <si>
    <t>1.A.3 Transport</t>
  </si>
  <si>
    <t>Reported in Fleet and other vehicles and Domestic commercial flights</t>
  </si>
  <si>
    <t>1.A.4 Other Sectors</t>
  </si>
  <si>
    <t>1.A.4.a. Commercial/Institutional</t>
  </si>
  <si>
    <t>Automotive gasoline/petrol (used as fuel for stationary energy)</t>
  </si>
  <si>
    <t>Biodiesel (used as fuel for stationary energy)</t>
  </si>
  <si>
    <t>Compressed natural gas (reverting to standard conditions)</t>
  </si>
  <si>
    <t>Diesel oil*</t>
  </si>
  <si>
    <t>Gaseous fossil fuels other than those mentioned in the items above</t>
  </si>
  <si>
    <t>Kerosene other than for use as a fuel in an aircraft</t>
  </si>
  <si>
    <t>Liquid petroleum gas (LPG) (stationary)</t>
  </si>
  <si>
    <t>Petroleum based greases</t>
  </si>
  <si>
    <t>Petroleum based oils (other than petroleum-based oil used as fuel), e.g. lubricants</t>
  </si>
  <si>
    <t>Petroleum based products other than mentioned in the items above</t>
  </si>
  <si>
    <t>1.A.4.a.i Stationary Fuel Combustion</t>
  </si>
  <si>
    <t xml:space="preserve">Reported in Natural Gas </t>
  </si>
  <si>
    <t>1.A.4.b. Residential</t>
  </si>
  <si>
    <t>1.A.4.c.i Agriculture/Forestry/Fishing - Stationary Energy</t>
  </si>
  <si>
    <t>Diesel oil</t>
  </si>
  <si>
    <t xml:space="preserve">1.A.5 Non-specified </t>
  </si>
  <si>
    <t>1.a.5.b Defence Other Energy – Land, Marine, Aviation</t>
  </si>
  <si>
    <t>Table 19: Detailed list of Commonwealth entity and company inclusions and exclusions from APS Net Zero 2030 Target emissions data</t>
  </si>
  <si>
    <t>Note: Cells are linked to relevent websites where available.</t>
  </si>
  <si>
    <t>Commonwealth entity or company name</t>
  </si>
  <si>
    <t xml:space="preserve">Details </t>
  </si>
  <si>
    <t>87 NCEs fully included</t>
  </si>
  <si>
    <t>NCEs with net zero targets active for any time during the 2024‑25 reporting period. Exemptions detailed below.</t>
  </si>
  <si>
    <t xml:space="preserve">A full list of NCEs can be found in the PGPA Act Flipchart and List. </t>
  </si>
  <si>
    <t>1 NCE exempt from reporting</t>
  </si>
  <si>
    <t>Australian Secret Intelligence Service (NCE)</t>
  </si>
  <si>
    <t xml:space="preserve">Exempt from publishing Annual Reports and is therefore not included in the 2030 Target. </t>
  </si>
  <si>
    <t>8 NCE security agencies who are aligned with the NZGO Strategy, where this does not compromise operational and capability requirements.</t>
  </si>
  <si>
    <t>Security agencies, as defined in the Net Zero in Government Operations Strategy, who will take action to reduce their emissions aligned with the NZGO Strategy, and will set emissions reduction targets where this does not compromise operational and capability requirements.</t>
  </si>
  <si>
    <t>Australian Criminal Intelligence Commission (NCE)</t>
  </si>
  <si>
    <t xml:space="preserve">Electricity, natural gas, LPG, fleet and other vehicles and other energy, included in the 2030 Target. </t>
  </si>
  <si>
    <t>Australian Federal Police (NCE)</t>
  </si>
  <si>
    <t>Electricity, natural gas and LPG, included in the 2030 Target.</t>
  </si>
  <si>
    <t>Australian Security Intelligence Organisation (NCE)</t>
  </si>
  <si>
    <t xml:space="preserve">Electricity, natural gas and LPG included in the 2030 Target. </t>
  </si>
  <si>
    <t>Australian Signals Directorate (NCE)</t>
  </si>
  <si>
    <t>Electricity only included in the 2030 Target. Australian Signals Directorate and all emissions are reported under Department of Defence.</t>
  </si>
  <si>
    <t xml:space="preserve">Targets in line with the Department of Defence Net Zero Strategy </t>
  </si>
  <si>
    <t>Australian Transaction Reports and Analysis Centre (NCE)</t>
  </si>
  <si>
    <t>Electricity, natural gas, LPG, fleet and other vehicles, and other energy included in the 2030 Target.</t>
  </si>
  <si>
    <t xml:space="preserve">More details: AUSTRAC Emissions Reduction Plan 2024 </t>
  </si>
  <si>
    <t>Department of Defence (NCE)</t>
  </si>
  <si>
    <t>2030 Target includes electricity only.
Consistent with the Climate Change Act 2022 and NZGO Strategy, Defence has set its own targets which are a 43% reduction by 2030 on 2005 levels, and to be net zero by 2050.</t>
  </si>
  <si>
    <t>More details: Defence Net Zero Strategy</t>
  </si>
  <si>
    <t>Department of Home Affairs (NCE)</t>
  </si>
  <si>
    <t>2030 Target includes electricity only.</t>
  </si>
  <si>
    <t>More details: Department of Home Affairs Emissions Reduction Plan</t>
  </si>
  <si>
    <t>Office of National Intelligence (NCE)</t>
  </si>
  <si>
    <t>Electricity, natural gas, LPG, fleet and other vehicles and other energy included in the 2030 Target.</t>
  </si>
  <si>
    <t>1 NCE partially included due to reporting arrangements</t>
  </si>
  <si>
    <t xml:space="preserve">Australian Submarine Agency (NCE) </t>
  </si>
  <si>
    <t xml:space="preserve">For emissions reporting purposes Australian Submarine Agency’s emissions data was reported by Defence and could not be separated. This has resulted in only their electricity emissions being included in the 2030 Target as per Department of Defence’s 2030 Target inclusions. </t>
  </si>
  <si>
    <t>4 NCE Parliamentary Departments not included in the 2030 Target as per NZGO Strategy</t>
  </si>
  <si>
    <t>Department of Parliamentary Services (NCE)</t>
  </si>
  <si>
    <t xml:space="preserve">The Government will work with the Presiding Officers to determine the appropriate consideration of Australian Parliament House for the NZGO Strategy. </t>
  </si>
  <si>
    <t>Department of the House of Representatives (NCE)</t>
  </si>
  <si>
    <t>Department of the Senate (NCE)</t>
  </si>
  <si>
    <t>Parliamentary Budget Office (NCE)</t>
  </si>
  <si>
    <t xml:space="preserve">2 NCEs committed to the 2030 Target, without data being included in the 2030 Target emissions total. </t>
  </si>
  <si>
    <t>Seafarer’s Safety, Rehabilitation and Compensation Authority (Seacare Authority) (NCE)</t>
  </si>
  <si>
    <t>Data could not be separated from Comcare (CCE). The Seacare Authority is classed as small by the PGPA Act and is estimated to have minimal associated emissions.</t>
  </si>
  <si>
    <t>Parliamentary Workplace Support Service (NCE)</t>
  </si>
  <si>
    <t>Some data could not be separated from the Department of Parliamentary Services (NCE, Parliamentary department). The Parliamentary Workplace Support Service is classed as small by the PGPA Act and is estimated to have minimal associated emissions.</t>
  </si>
  <si>
    <t>6 CCEs who have opted to participate in the 2030 Target</t>
  </si>
  <si>
    <t>CCEs and CCs may choose to participate in the 2030 Target. The following made commitments in their emissions reduction plans submitted by December 2025.</t>
  </si>
  <si>
    <t>Australian Pesticides and Veterinary Medicines Authority (CCE)</t>
  </si>
  <si>
    <t xml:space="preserve">Australian Pesticides and Veterinary Medicines Authority Emissions Reduction Plan 2025–30 </t>
  </si>
  <si>
    <t>Murray-Darling Basin Authority (CCE)</t>
  </si>
  <si>
    <t>Murray–Darling Basin Authority Emissions Reduction Plan 2024</t>
  </si>
  <si>
    <t>National Library of Australia (CCE)</t>
  </si>
  <si>
    <t>National Library of Australia Emissions Reduction Plan 2024</t>
  </si>
  <si>
    <t>Regional Investment Corporation (CCE)</t>
  </si>
  <si>
    <t>Regional Investment Corporation Emissions Reduction Plan FY2024/25</t>
  </si>
  <si>
    <t>Sydney Harbour Federation Trust (CCE)</t>
  </si>
  <si>
    <t>Harbour Trust Emissions Reduction Plan 2024</t>
  </si>
  <si>
    <t>Tourism Australia (CCE)</t>
  </si>
  <si>
    <t>Tourism Australia Emissions Reduction Plan FY2023-24</t>
  </si>
  <si>
    <t>8 CCEs and 5 CCs that are not included in the 2030 Target, have emissions included in the 2030 Target emissions totals. This is due to their emissions being reported by an entity included in the Target, and could not be separated.</t>
  </si>
  <si>
    <t xml:space="preserve">For the purposes of the 2030 Target, 8 CCEs and 5 CCs are unable to separate their emissions from those of an NCE due to shared services arrangements. In these cases, the emissions for both Commonwealth entities and companies have been reported by the primary NCE that holds the data. This has resulted in some CCEs and CCs being included into the 2030 Target emissions totals, while being exempt from the other parts of the 2030 Target. </t>
  </si>
  <si>
    <t xml:space="preserve">ITC Technologies Pty Limited (CC) </t>
  </si>
  <si>
    <t>All data was reported by the Department of Finance (NCE) and could not be separated and therefore have been partially included in the 2030 Target.</t>
  </si>
  <si>
    <t>National Australia Day Council Limited (CC)</t>
  </si>
  <si>
    <t>All electricity, natural gas, solid waste and refrigerant data was reported by Old Parliament House (NCE) and could not be separated and therefore have been partially included in the 2030 Target.</t>
  </si>
  <si>
    <t>National Disability Insurance Agency (CCE)</t>
  </si>
  <si>
    <t>Some electricity, natural gas and solid waste data was reported by Services Australia (NCE) and could not be separated and therefore have been partially included in the 2030 Target.</t>
  </si>
  <si>
    <t>AAF Company (CC)</t>
  </si>
  <si>
    <t>In the 2024‑25 reporting period, these Commonwealth entities and companies reported some or all their electricity emissions under the Department of Defence, and as such, some or all emissions from electricity for these Commonwealth entities and companies have been partially included in the 2030 Target.</t>
  </si>
  <si>
    <t>Army and Airforce Canteen Service (CCE)</t>
  </si>
  <si>
    <t>ASC Pty Ltd (CC)</t>
  </si>
  <si>
    <t>Australian Military Forces Relief Trust Fund (CCE)</t>
  </si>
  <si>
    <t>RAAF Welfare Recreational Company (CC)</t>
  </si>
  <si>
    <t>Royal Australian Air Force Veterans' Residences Trust Fund (CCE)</t>
  </si>
  <si>
    <t>Royal Australian Air Force Welfare Trust Fund (CCE)</t>
  </si>
  <si>
    <t>Royal Australian Navy Central Canteens Board (Royal Australian Navy Central Canteens Fund) (CCE)</t>
  </si>
  <si>
    <t>Royal Australian Navy Relief Trust Fund (CCE)</t>
  </si>
  <si>
    <t>Defence Housing Australia (CCE)</t>
  </si>
  <si>
    <t xml:space="preserve">Some electricity, natural gas and solid waste data was reported by the Department of Defence (NCE) on behalf of Defence Housing Australia, and as such, some emissions from sources have been partially included in the 2030 Target. Defence Housing Australia has reported for sites over which they have full operational control. </t>
  </si>
  <si>
    <t xml:space="preserve">68 CCEs and 18 CCs not included in the APS Net Zero 2030 Target </t>
  </si>
  <si>
    <t xml:space="preserve">68 CCEs not included in the 2030 Target, including 8 CCEs with data which cannot be separated and are reported in the 2030 Target emissions total.
18 CCs not included in the 2030 Target, including 5 CCs with data which cannot be separated and are reported in the 2030 Target emissions total. </t>
  </si>
  <si>
    <t>A full list of Commonwealth entities and companies can be found in the PGPA Act Flipchart and List.</t>
  </si>
  <si>
    <t>Electricity usage</t>
  </si>
  <si>
    <t>Market-based approach</t>
  </si>
  <si>
    <t>Entity by Portfolio, Entity Type, Notes on Reporting, and Entity Total Emissions (Location-based and Market-based)</t>
  </si>
  <si>
    <t>Portfolio</t>
  </si>
  <si>
    <t>Entity</t>
  </si>
  <si>
    <t>Acronym</t>
  </si>
  <si>
    <t>Type</t>
  </si>
  <si>
    <t>Notes on Reporting</t>
  </si>
  <si>
    <t>Agriculture, Fisheries and Forestry</t>
  </si>
  <si>
    <t>Australian Fisheries Management Authority</t>
  </si>
  <si>
    <t>AFMA</t>
  </si>
  <si>
    <t>NCE</t>
  </si>
  <si>
    <t>Australian Pesticides and Veterinary Medicines Authority</t>
  </si>
  <si>
    <t>APVMA</t>
  </si>
  <si>
    <t>CCE</t>
  </si>
  <si>
    <t>Cotton Research and Development Corporation</t>
  </si>
  <si>
    <t>CRDC</t>
  </si>
  <si>
    <t>Department of Agriculture, Fisheries and Forestry</t>
  </si>
  <si>
    <t>DAFF</t>
  </si>
  <si>
    <t>Fisheries Research and Development Corporation</t>
  </si>
  <si>
    <t>FRDC</t>
  </si>
  <si>
    <t>Grains Research and Development Corporation</t>
  </si>
  <si>
    <t>GRDC</t>
  </si>
  <si>
    <t>Regional Investment Corporation</t>
  </si>
  <si>
    <t>RIC</t>
  </si>
  <si>
    <t>Rural Industries Research and Development Corporation (trading as AgriFutures Australia)</t>
  </si>
  <si>
    <t>AgriFutures</t>
  </si>
  <si>
    <t>Wine Australia</t>
  </si>
  <si>
    <t>Attorney-General's</t>
  </si>
  <si>
    <t>Administrative Review Tribunal</t>
  </si>
  <si>
    <t>ART</t>
  </si>
  <si>
    <t>Attorney-General's Department</t>
  </si>
  <si>
    <t>AG</t>
  </si>
  <si>
    <t>Australian Criminal Intelligence Commission</t>
  </si>
  <si>
    <t>ACIC</t>
  </si>
  <si>
    <t>Australian Federal Police</t>
  </si>
  <si>
    <t>AFP</t>
  </si>
  <si>
    <t>Australian Financial Security Authority</t>
  </si>
  <si>
    <t>AFSA</t>
  </si>
  <si>
    <t>Australian Human Rights Commission</t>
  </si>
  <si>
    <t>AHRC</t>
  </si>
  <si>
    <t>Australian Institute of Criminology</t>
  </si>
  <si>
    <t>AIC</t>
  </si>
  <si>
    <t>Australian Law Reform Commission</t>
  </si>
  <si>
    <t>ALRC</t>
  </si>
  <si>
    <t>Australian Transaction Reports and Analysis Centre</t>
  </si>
  <si>
    <t>AUSTRAC</t>
  </si>
  <si>
    <t>Federal Court of Australia</t>
  </si>
  <si>
    <t>FCA</t>
  </si>
  <si>
    <t>National Anti-Corruption Commission</t>
  </si>
  <si>
    <t>NACC</t>
  </si>
  <si>
    <t>Office of Parliamentary Counsel</t>
  </si>
  <si>
    <t>OPC</t>
  </si>
  <si>
    <t>Office of the Australian Information Commissioner</t>
  </si>
  <si>
    <t>OAIC</t>
  </si>
  <si>
    <t>Office of the Commonwealth Ombudsman</t>
  </si>
  <si>
    <t>OCO</t>
  </si>
  <si>
    <t>Office of the Director of Public Prosecutions</t>
  </si>
  <si>
    <t>Office of the Inspector-General of Intelligence and Security</t>
  </si>
  <si>
    <t>IGIS</t>
  </si>
  <si>
    <t>Office of the Special Investigator</t>
  </si>
  <si>
    <t>OSI</t>
  </si>
  <si>
    <t>Climate Change, Energy, the Environment and Water</t>
  </si>
  <si>
    <t>Australian Institute of Marine Science</t>
  </si>
  <si>
    <t>AIMS</t>
  </si>
  <si>
    <t>Australian Renewable Energy Agency</t>
  </si>
  <si>
    <t>ARENA</t>
  </si>
  <si>
    <t>Bureau of Meteorology</t>
  </si>
  <si>
    <t>BoM</t>
  </si>
  <si>
    <t>Clean Energy Finance Corporation</t>
  </si>
  <si>
    <t>CEFC</t>
  </si>
  <si>
    <t>Clean Energy Regulator</t>
  </si>
  <si>
    <t>CER</t>
  </si>
  <si>
    <t>Climate Change Authority</t>
  </si>
  <si>
    <t>CCA</t>
  </si>
  <si>
    <t>Department of Climate Change, Energy, the Environment and Water</t>
  </si>
  <si>
    <t>DCCEEW</t>
  </si>
  <si>
    <t>Director of National Parks</t>
  </si>
  <si>
    <t>DNP</t>
  </si>
  <si>
    <t>Great Barrier Reef Marine Park Authority</t>
  </si>
  <si>
    <t>GBRMPA</t>
  </si>
  <si>
    <t>Murray-Darling Basin Authority</t>
  </si>
  <si>
    <t>MDBA</t>
  </si>
  <si>
    <t>Snowy Hydro Ltd</t>
  </si>
  <si>
    <t>Snowy Hydro</t>
  </si>
  <si>
    <t>CC</t>
  </si>
  <si>
    <t>Sydney Harbour Federation Trust</t>
  </si>
  <si>
    <t>SHFT</t>
  </si>
  <si>
    <t>Defence</t>
  </si>
  <si>
    <t>AAF Company (Trustee of Army Amenities Fund and Messes Trust Fund)</t>
  </si>
  <si>
    <t>AAF</t>
  </si>
  <si>
    <t>Under Department of Defence </t>
  </si>
  <si>
    <t>Army and Air Force Canteen Service</t>
  </si>
  <si>
    <t>AAFCANS</t>
  </si>
  <si>
    <t>Some emissions are included in the Department of Defence's reporting.</t>
  </si>
  <si>
    <t>Australian Military Forces Relief Trust Fund</t>
  </si>
  <si>
    <t>ARTF</t>
  </si>
  <si>
    <t>Australian Signals Directorate</t>
  </si>
  <si>
    <t>ASD</t>
  </si>
  <si>
    <t>Australian Strategic Policy Institute Limited</t>
  </si>
  <si>
    <t>ASPI</t>
  </si>
  <si>
    <t>Australian Submarine Agency</t>
  </si>
  <si>
    <t>ASA</t>
  </si>
  <si>
    <t>Defence Housing Australia</t>
  </si>
  <si>
    <t>DHA</t>
  </si>
  <si>
    <t>Department of Defence</t>
  </si>
  <si>
    <t xml:space="preserve">Includes emissions from other entities and companies in the Defence portfolio and some ASC Pty Ltd emissions. </t>
  </si>
  <si>
    <t>RAAF Welfare Recreational Company</t>
  </si>
  <si>
    <t>RWRC</t>
  </si>
  <si>
    <t>Royal Australian Air Force Veterans' Residences Trust Fund</t>
  </si>
  <si>
    <t>RAAFRVTF</t>
  </si>
  <si>
    <t>Royal Australian Air Force Welfare Trust Fund</t>
  </si>
  <si>
    <t>RWTF</t>
  </si>
  <si>
    <t>Royal Australian Navy Central Canteens Board (Royal Australian Navy Central Canteens Fund)</t>
  </si>
  <si>
    <t>RANCCF</t>
  </si>
  <si>
    <t>Royal Australian Navy Relief Trust Fund</t>
  </si>
  <si>
    <t>RANRTF</t>
  </si>
  <si>
    <t>Education</t>
  </si>
  <si>
    <t>Australian Curriculum, Assessment and Reporting Authority</t>
  </si>
  <si>
    <t>ACARA</t>
  </si>
  <si>
    <t>Australian Institute for Teaching and School Leadership Limited</t>
  </si>
  <si>
    <t>AITSL</t>
  </si>
  <si>
    <t>Australian National University</t>
  </si>
  <si>
    <t>ANU</t>
  </si>
  <si>
    <t>Australian Research Council</t>
  </si>
  <si>
    <t>ARC</t>
  </si>
  <si>
    <t>Department of Education</t>
  </si>
  <si>
    <t>DoE</t>
  </si>
  <si>
    <t>Tertiary Education Quality and Standards Agency</t>
  </si>
  <si>
    <t>TEQSA</t>
  </si>
  <si>
    <t>Employment and Workplace Relations</t>
  </si>
  <si>
    <t>Asbestos and Silica Safety and Eradication Agency</t>
  </si>
  <si>
    <t>Australian Skills Quality Authority (National Vocational Education and Training Regulator)</t>
  </si>
  <si>
    <t>ASQA</t>
  </si>
  <si>
    <t>Coal Mining Industry (Long Service Leave Funding) Corporation</t>
  </si>
  <si>
    <t>COAL LSL</t>
  </si>
  <si>
    <t>Comcare</t>
  </si>
  <si>
    <t>Department of Employment and Workplace Relations</t>
  </si>
  <si>
    <t>DEWR</t>
  </si>
  <si>
    <t>Fair Work Commission</t>
  </si>
  <si>
    <t>FWC</t>
  </si>
  <si>
    <t>Office of the Fair Work Ombudsman</t>
  </si>
  <si>
    <t>FWO</t>
  </si>
  <si>
    <t>Safe Work Australia</t>
  </si>
  <si>
    <t>SWA</t>
  </si>
  <si>
    <t>Seafarers Safety, Rehabilitation and Compensation Authority</t>
  </si>
  <si>
    <t>Seacare</t>
  </si>
  <si>
    <t>Finance</t>
  </si>
  <si>
    <t>ASC Pty Ltd</t>
  </si>
  <si>
    <t>ASC</t>
  </si>
  <si>
    <t>Australian Electoral Commission</t>
  </si>
  <si>
    <t>AEC</t>
  </si>
  <si>
    <t>Australian Naval Infrastructure Pty Ltd</t>
  </si>
  <si>
    <t>ANI</t>
  </si>
  <si>
    <t>Commonwealth Superannuation Corporation</t>
  </si>
  <si>
    <t>CSC</t>
  </si>
  <si>
    <t>Digital Transformation Agency</t>
  </si>
  <si>
    <t>DTA</t>
  </si>
  <si>
    <t>Future Fund Management Agency</t>
  </si>
  <si>
    <t>FFM Agency</t>
  </si>
  <si>
    <t>Independent Parliamentary Expenses Authority</t>
  </si>
  <si>
    <t>IPEA</t>
  </si>
  <si>
    <t>Parliamentary Workplace Support Service</t>
  </si>
  <si>
    <t>PWSS</t>
  </si>
  <si>
    <t>Foreign Affairs and Trade</t>
  </si>
  <si>
    <t>Australian Centre for International Agricultural Research</t>
  </si>
  <si>
    <t>ACIAR</t>
  </si>
  <si>
    <t>Australian Secret Intelligence Service</t>
  </si>
  <si>
    <t>ASIS</t>
  </si>
  <si>
    <t>Exempt from Annual Reporting.</t>
  </si>
  <si>
    <t>Australian Trade and Investment Commission (Austrade)</t>
  </si>
  <si>
    <t>Department of Foreign Affairs and Trade</t>
  </si>
  <si>
    <t>DFAT</t>
  </si>
  <si>
    <t>Export Finance Australia (EFA)</t>
  </si>
  <si>
    <t>EFA</t>
  </si>
  <si>
    <t>Tourism Australia</t>
  </si>
  <si>
    <t>TA</t>
  </si>
  <si>
    <t>Aged Care Quality and Safety Commission</t>
  </si>
  <si>
    <t>ACQSC</t>
  </si>
  <si>
    <t>Australian Commission on Safety and Quality in Health Care</t>
  </si>
  <si>
    <t>ACSQHC</t>
  </si>
  <si>
    <t>Australian Digital Health Agency</t>
  </si>
  <si>
    <t>ADHA</t>
  </si>
  <si>
    <t>Australian Institute of Health and Welfare</t>
  </si>
  <si>
    <t>AIHW</t>
  </si>
  <si>
    <t>Australian National Preventive Health Agency</t>
  </si>
  <si>
    <t>ANPHA</t>
  </si>
  <si>
    <t>Australian Radiation Protection and Nuclear Safety Agency</t>
  </si>
  <si>
    <t>ARPANSA</t>
  </si>
  <si>
    <t>Australian Sports Commission</t>
  </si>
  <si>
    <t>Australian Sports Foundation Limited</t>
  </si>
  <si>
    <t>ASF</t>
  </si>
  <si>
    <t>Cancer Australia</t>
  </si>
  <si>
    <t>CA</t>
  </si>
  <si>
    <t>Department of Health, Disability and Ageing</t>
  </si>
  <si>
    <t>Food Standards Australia New Zealand</t>
  </si>
  <si>
    <t>FSANZ</t>
  </si>
  <si>
    <t>Independent Health and Aged Care Pricing Authority</t>
  </si>
  <si>
    <t>IHACPA</t>
  </si>
  <si>
    <t>National Blood Authority</t>
  </si>
  <si>
    <t>NBA</t>
  </si>
  <si>
    <t>National Health and Medical Research Council</t>
  </si>
  <si>
    <t>NHMRC</t>
  </si>
  <si>
    <t>National Health Funding Body</t>
  </si>
  <si>
    <t>NHFB</t>
  </si>
  <si>
    <t>National Mental Health Commission</t>
  </si>
  <si>
    <t>NMHC</t>
  </si>
  <si>
    <t>Office of the Inspector-General of Aged Care</t>
  </si>
  <si>
    <t>OIGAC</t>
  </si>
  <si>
    <t>Organ and Tissue Authority</t>
  </si>
  <si>
    <t>OTA</t>
  </si>
  <si>
    <t>Professional Services Review</t>
  </si>
  <si>
    <t>PSR</t>
  </si>
  <si>
    <t>Sport Integrity Australia</t>
  </si>
  <si>
    <t>SIA</t>
  </si>
  <si>
    <t>Home Affairs</t>
  </si>
  <si>
    <t>Australian Security Intelligence Organisation</t>
  </si>
  <si>
    <t>ASIO</t>
  </si>
  <si>
    <t>Department of Home Affairs</t>
  </si>
  <si>
    <t>National Emergency Management Agency</t>
  </si>
  <si>
    <t>NEMA</t>
  </si>
  <si>
    <t>Industry, Science and Resources</t>
  </si>
  <si>
    <t>Australian Nuclear Science and Technology Organisation</t>
  </si>
  <si>
    <t>ANSTO</t>
  </si>
  <si>
    <t>Commonwealth Scientific and Industrial Research Organisation</t>
  </si>
  <si>
    <t>CSIRO</t>
  </si>
  <si>
    <t>Department of Industry, Science and Resources</t>
  </si>
  <si>
    <t>DISR</t>
  </si>
  <si>
    <t>Geoscience Australia</t>
  </si>
  <si>
    <t>GA</t>
  </si>
  <si>
    <t>IP Australia</t>
  </si>
  <si>
    <t>National Offshore Petroleum Safety and Environmental Management Authority</t>
  </si>
  <si>
    <t>NOPSEMA</t>
  </si>
  <si>
    <t>National Reconstruction Fund Corporation</t>
  </si>
  <si>
    <t>NRF</t>
  </si>
  <si>
    <t>Airservices Australia</t>
  </si>
  <si>
    <t>Australian Broadcasting Corporation</t>
  </si>
  <si>
    <t>ABC</t>
  </si>
  <si>
    <t>Australian Communications and Media Authority</t>
  </si>
  <si>
    <t>ACMA</t>
  </si>
  <si>
    <t>Australian Film, Television and Radio School</t>
  </si>
  <si>
    <t>AFTRS</t>
  </si>
  <si>
    <t>Australian Maritime Safety Authority</t>
  </si>
  <si>
    <t>AMSA</t>
  </si>
  <si>
    <t>Australian National Maritime Museum</t>
  </si>
  <si>
    <t>ANMM</t>
  </si>
  <si>
    <t>Australian Postal Corporation</t>
  </si>
  <si>
    <t>AUSPOST</t>
  </si>
  <si>
    <t>Australian Rail Track Corporation Limited</t>
  </si>
  <si>
    <t>ARTC</t>
  </si>
  <si>
    <t>Australian Transport Safety Bureau</t>
  </si>
  <si>
    <t>ATSB</t>
  </si>
  <si>
    <t>Bundanon Trust</t>
  </si>
  <si>
    <t>Civil Aviation Safety Authority</t>
  </si>
  <si>
    <t>CASA</t>
  </si>
  <si>
    <t>Creative Australia</t>
  </si>
  <si>
    <t>Department of Infrastructure, Transport, Regional Development, Communications, Sport and the Arts</t>
  </si>
  <si>
    <t>High Speed Rail Authority</t>
  </si>
  <si>
    <t>HSRA</t>
  </si>
  <si>
    <t>Infrastructure Australia</t>
  </si>
  <si>
    <t>National Archives of Australia</t>
  </si>
  <si>
    <t>NAA</t>
  </si>
  <si>
    <t>National Capital Authority</t>
  </si>
  <si>
    <t>NCA</t>
  </si>
  <si>
    <t>National Film and Sound Archive of Australia</t>
  </si>
  <si>
    <t>NFSA</t>
  </si>
  <si>
    <t>National Gallery of Australia</t>
  </si>
  <si>
    <t>NGA</t>
  </si>
  <si>
    <t>National Intermodal Corporation Limited</t>
  </si>
  <si>
    <t>NIC</t>
  </si>
  <si>
    <t>National Library of Australia</t>
  </si>
  <si>
    <t>NLA</t>
  </si>
  <si>
    <t>National Museum of Australia</t>
  </si>
  <si>
    <t>NMA</t>
  </si>
  <si>
    <t>National Portrait Gallery of Australia</t>
  </si>
  <si>
    <t>NPGA</t>
  </si>
  <si>
    <t>National Transport Commission</t>
  </si>
  <si>
    <t>NTC</t>
  </si>
  <si>
    <t>NBN Co Limited</t>
  </si>
  <si>
    <t>NBN Co</t>
  </si>
  <si>
    <t>NBN Co's emissions in this workbook are different to those published the Regulatory Report of NBN Co’s Annual Report.  The emissions published in this workbook are the most recent and updated values.</t>
  </si>
  <si>
    <t>Northern Australia Infrastructure Facility</t>
  </si>
  <si>
    <t>NAIF</t>
  </si>
  <si>
    <t>Old Parliament House</t>
  </si>
  <si>
    <t>MoAD</t>
  </si>
  <si>
    <t>Screen Australia</t>
  </si>
  <si>
    <t>Special Broadcasting Service Corporation</t>
  </si>
  <si>
    <t>SBS</t>
  </si>
  <si>
    <t>WSA Co Limited</t>
  </si>
  <si>
    <t>WSA</t>
  </si>
  <si>
    <t>Department of Parliamentary Services</t>
  </si>
  <si>
    <t>DPS</t>
  </si>
  <si>
    <t>Department of the House of Representatives</t>
  </si>
  <si>
    <t>APH</t>
  </si>
  <si>
    <t>Department of the Senate</t>
  </si>
  <si>
    <t>Parliamentary Budget Office</t>
  </si>
  <si>
    <t>PBO</t>
  </si>
  <si>
    <t>Prime Minister and Cabinet</t>
  </si>
  <si>
    <t>Aboriginal Hostels Limited</t>
  </si>
  <si>
    <t>AHL</t>
  </si>
  <si>
    <t>Anindilyakwa Land Council</t>
  </si>
  <si>
    <t>ALC</t>
  </si>
  <si>
    <t>Australian Institute of Aboriginal and Torres Strait Islander Studies</t>
  </si>
  <si>
    <t>AIATSIS</t>
  </si>
  <si>
    <t>Australian National Audit Office</t>
  </si>
  <si>
    <t>ANAO</t>
  </si>
  <si>
    <t>Australian Public Service Commission</t>
  </si>
  <si>
    <t>APSC</t>
  </si>
  <si>
    <t>Central Land Council</t>
  </si>
  <si>
    <t>CLC</t>
  </si>
  <si>
    <t>Department of the Prime Minister and Cabinet</t>
  </si>
  <si>
    <t>PM&amp;C</t>
  </si>
  <si>
    <t>Indigenous Business Australia</t>
  </si>
  <si>
    <t>IBA</t>
  </si>
  <si>
    <t>Indigenous Land and Sea Corporation</t>
  </si>
  <si>
    <t>ILSC</t>
  </si>
  <si>
    <t>National Australia Day Council Limited</t>
  </si>
  <si>
    <t>NADC</t>
  </si>
  <si>
    <t>National Indigenous Australians Agency</t>
  </si>
  <si>
    <t>NIAA</t>
  </si>
  <si>
    <t>Northern Land Council</t>
  </si>
  <si>
    <t>NLC</t>
  </si>
  <si>
    <t>NTAIC</t>
  </si>
  <si>
    <t>Office of National Intelligence</t>
  </si>
  <si>
    <t>ONI</t>
  </si>
  <si>
    <t>Office of the Official Secretary to the Governor-General</t>
  </si>
  <si>
    <t>GG</t>
  </si>
  <si>
    <t>Outback Stores Pty Ltd</t>
  </si>
  <si>
    <t>Outback Stores</t>
  </si>
  <si>
    <t>Tiwi Land Council</t>
  </si>
  <si>
    <t>TLC</t>
  </si>
  <si>
    <t>Torres Strait Regional Authority</t>
  </si>
  <si>
    <t>TSRA</t>
  </si>
  <si>
    <t>Workplace Gender Equality Agency</t>
  </si>
  <si>
    <t>WGEA</t>
  </si>
  <si>
    <t>Wreck Bay Aboriginal Community Council</t>
  </si>
  <si>
    <t>WBACC</t>
  </si>
  <si>
    <t>Social Services</t>
  </si>
  <si>
    <t>Australian Hearing Services (Hearing Australia)</t>
  </si>
  <si>
    <t>Hearing Australia</t>
  </si>
  <si>
    <t>Australian Institute of Family Studies</t>
  </si>
  <si>
    <t>AIFS</t>
  </si>
  <si>
    <t>Department of Social Services</t>
  </si>
  <si>
    <t>DSS</t>
  </si>
  <si>
    <t>Domestic, Family and Sexual Violence Commission</t>
  </si>
  <si>
    <t>DFSVC</t>
  </si>
  <si>
    <t>National Disability Insurance Agency</t>
  </si>
  <si>
    <t>NDIA</t>
  </si>
  <si>
    <t>NDIS Quality and Safeguards Commission</t>
  </si>
  <si>
    <t>NDIS Commission</t>
  </si>
  <si>
    <t>Services Australia</t>
  </si>
  <si>
    <t>Treasury</t>
  </si>
  <si>
    <t>Australian Bureau of Statistics</t>
  </si>
  <si>
    <t>ABS</t>
  </si>
  <si>
    <t>Australian Competition and Consumer Commission</t>
  </si>
  <si>
    <t>ACCC</t>
  </si>
  <si>
    <t>Australian Office of Financial Management</t>
  </si>
  <si>
    <t>AOFM</t>
  </si>
  <si>
    <t>Australian Prudential Regulation Authority</t>
  </si>
  <si>
    <t>APRA</t>
  </si>
  <si>
    <t>Australian Reinsurance Pool Corporation</t>
  </si>
  <si>
    <t>ARPC</t>
  </si>
  <si>
    <t>Australian Securities and Investments Commission</t>
  </si>
  <si>
    <t>ASIC</t>
  </si>
  <si>
    <t>Australian Taxation Office</t>
  </si>
  <si>
    <t>ATO</t>
  </si>
  <si>
    <t>Commonwealth Grants Commission</t>
  </si>
  <si>
    <t>CGC</t>
  </si>
  <si>
    <t>Department of the Treasury</t>
  </si>
  <si>
    <t>Housing Australia</t>
  </si>
  <si>
    <t>Inspector-General of Taxation</t>
  </si>
  <si>
    <t>IGTO</t>
  </si>
  <si>
    <t>National Competition Council</t>
  </si>
  <si>
    <t>NCC</t>
  </si>
  <si>
    <t>Office of the Auditing and Assurance Standards Board</t>
  </si>
  <si>
    <t>AUASB</t>
  </si>
  <si>
    <t>Office of the Australian Accounting Standards Board</t>
  </si>
  <si>
    <t>AASB</t>
  </si>
  <si>
    <t>Productivity Commission</t>
  </si>
  <si>
    <t>PC</t>
  </si>
  <si>
    <t>Reserve Bank of Australia</t>
  </si>
  <si>
    <t>RBA</t>
  </si>
  <si>
    <t>Royal Australian Mint</t>
  </si>
  <si>
    <t>RAM</t>
  </si>
  <si>
    <t>Veterans' Affairs (part of the Defence Portfolio)</t>
  </si>
  <si>
    <t>Australian War Memorial</t>
  </si>
  <si>
    <t>AWM</t>
  </si>
  <si>
    <t>Department of Veterans' Affairs</t>
  </si>
  <si>
    <t>DVA</t>
  </si>
  <si>
    <t>Emissions by Portfolio (Location-based and Market-based)</t>
  </si>
  <si>
    <t>Intergovernmental Panel on Climate Change Aligned Reporting Table</t>
  </si>
  <si>
    <t>IPCC Category</t>
  </si>
  <si>
    <t xml:space="preserve">1. Energy </t>
  </si>
  <si>
    <t>1.A.3.b.i Cars</t>
  </si>
  <si>
    <t>1.A.3.d.ii Domestic Marine</t>
  </si>
  <si>
    <t>1.A.3.e.ii Other (off road vehicles)</t>
  </si>
  <si>
    <t>2. Industrial Processes</t>
  </si>
  <si>
    <t>4. Waste</t>
  </si>
  <si>
    <r>
      <t>Notes:
a. Emissions are presented as tonnes of carbon dioxide equivalent (t CO</t>
    </r>
    <r>
      <rPr>
        <vertAlign val="subscript"/>
        <sz val="11"/>
        <color rgb="FF000000"/>
        <rFont val="Arial"/>
        <family val="2"/>
      </rPr>
      <t>2</t>
    </r>
    <r>
      <rPr>
        <sz val="11"/>
        <color rgb="FF000000"/>
        <rFont val="Arial"/>
        <family val="2"/>
      </rPr>
      <t xml:space="preserve">-e).
b. * The number of entities included in the 2030 Target emissions totals is greater than 100, due to non-2030 Target entity data being reported by a 2030 Target entity which cannot be separated and therefore included in totals – see Appendix A Commonwealth entities and companies included in the APS Net Zero 2030 Target for further details. 
c. † Optional reporting of emissions from refrigerants was introduced in 2023-24. Mandatory reporting is being phased in from 2024 through to 2027, with the expectation that the baseline for the 2030 Target refrigerant emissions will be established in financial year 2026-27. </t>
    </r>
  </si>
  <si>
    <t>Scope 1</t>
  </si>
  <si>
    <t>Scope 2</t>
  </si>
  <si>
    <t>Scope 3</t>
  </si>
  <si>
    <t>Sum of emissions</t>
  </si>
  <si>
    <t>Percentage of total emissions</t>
  </si>
  <si>
    <t>Solid Waste</t>
  </si>
  <si>
    <t>Refrigerants*</t>
  </si>
  <si>
    <t>Domestic Hire Car</t>
  </si>
  <si>
    <t>Domestic Travel Accommodation</t>
  </si>
  <si>
    <r>
      <t>(t CO</t>
    </r>
    <r>
      <rPr>
        <b/>
        <vertAlign val="subscript"/>
        <sz val="11"/>
        <color rgb="FF000000"/>
        <rFont val="Arial"/>
        <family val="2"/>
      </rPr>
      <t>2</t>
    </r>
    <r>
      <rPr>
        <b/>
        <sz val="11"/>
        <color rgb="FF000000"/>
        <rFont val="Arial"/>
        <family val="2"/>
      </rPr>
      <t>-e)</t>
    </r>
  </si>
  <si>
    <r>
      <t>Other Energy</t>
    </r>
    <r>
      <rPr>
        <vertAlign val="superscript"/>
        <sz val="11"/>
        <color rgb="FF000000"/>
        <rFont val="Arial"/>
        <family val="2"/>
      </rPr>
      <t>†</t>
    </r>
  </si>
  <si>
    <r>
      <t>Sum of emissions (t CO</t>
    </r>
    <r>
      <rPr>
        <b/>
        <vertAlign val="subscript"/>
        <sz val="11"/>
        <color rgb="FF000000"/>
        <rFont val="Arial"/>
        <family val="2"/>
      </rPr>
      <t>2</t>
    </r>
    <r>
      <rPr>
        <b/>
        <sz val="11"/>
        <color rgb="FF000000"/>
        <rFont val="Arial"/>
        <family val="2"/>
      </rPr>
      <t>-e)</t>
    </r>
  </si>
  <si>
    <r>
      <t>Notes:
a. Emissions are presented as tonnes of carbon dioxide equivalent (t CO</t>
    </r>
    <r>
      <rPr>
        <vertAlign val="subscript"/>
        <sz val="11"/>
        <color rgb="FF000000"/>
        <rFont val="Arial"/>
        <family val="2"/>
      </rPr>
      <t>2</t>
    </r>
    <r>
      <rPr>
        <sz val="11"/>
        <color rgb="FF000000"/>
        <rFont val="Arial"/>
        <family val="2"/>
      </rPr>
      <t>-e).
b. Emissions reflect data from the 2024‑25 data collection, which concluded in September 2025. Not all data sources were available at the time of collection, and the quality of data is expected to improve over time as emissions reporting continues to mature.
c. * The number of entities included in the 2030 Target emissions totals is greater than 100, due to non‑2030 Target entity data being reported by a 2030 Target entity which cannot be separated and therefore included in totals – see Appendix A for further details. 
d. † Optional reporting of emissions from refrigerants was introduced in 2023-24. Mandatory reporting is being phased in from 2024 through to 2027, with the expectation that the baseline for the 2030 Target refrigerant emissions will be established in financial year 2026-27.</t>
    </r>
  </si>
  <si>
    <r>
      <t>Other Energy</t>
    </r>
    <r>
      <rPr>
        <vertAlign val="superscript"/>
        <sz val="11"/>
        <color rgb="FF000000"/>
        <rFont val="Arial"/>
        <family val="2"/>
      </rPr>
      <t>†</t>
    </r>
    <r>
      <rPr>
        <sz val="11"/>
        <color rgb="FF000000"/>
        <rFont val="Arial"/>
        <family val="2"/>
      </rPr>
      <t xml:space="preserve"> </t>
    </r>
  </si>
  <si>
    <t>State / Territory grid</t>
  </si>
  <si>
    <t>(kWh)</t>
  </si>
  <si>
    <t>Emissions</t>
  </si>
  <si>
    <t>Percentage of total electricity consumed</t>
  </si>
  <si>
    <r>
      <t>LGCs* generated onsite and applied to 2024</t>
    </r>
    <r>
      <rPr>
        <sz val="11"/>
        <color rgb="FF000000"/>
        <rFont val="Cambria Math"/>
        <family val="1"/>
      </rPr>
      <t>‑</t>
    </r>
    <r>
      <rPr>
        <sz val="11"/>
        <color rgb="FF000000"/>
        <rFont val="Arial"/>
        <family val="2"/>
      </rPr>
      <t>25</t>
    </r>
  </si>
  <si>
    <r>
      <t>Electricity emissions (t CO</t>
    </r>
    <r>
      <rPr>
        <vertAlign val="subscript"/>
        <sz val="11"/>
        <color rgb="FF000000"/>
        <rFont val="Arial"/>
        <family val="2"/>
      </rPr>
      <t>2</t>
    </r>
    <r>
      <rPr>
        <sz val="11"/>
        <color rgb="FF000000"/>
        <rFont val="Arial"/>
        <family val="2"/>
      </rPr>
      <t>-e)</t>
    </r>
  </si>
  <si>
    <r>
      <t>Natural gas emissions (t CO</t>
    </r>
    <r>
      <rPr>
        <vertAlign val="subscript"/>
        <sz val="11"/>
        <color rgb="FF000000"/>
        <rFont val="Arial"/>
        <family val="2"/>
      </rPr>
      <t>2</t>
    </r>
    <r>
      <rPr>
        <sz val="11"/>
        <color rgb="FF000000"/>
        <rFont val="Arial"/>
        <family val="2"/>
      </rPr>
      <t>-e)</t>
    </r>
  </si>
  <si>
    <r>
      <t>Fleet and other vehicle emissions (t CO</t>
    </r>
    <r>
      <rPr>
        <vertAlign val="subscript"/>
        <sz val="11"/>
        <color rgb="FF000000"/>
        <rFont val="Arial"/>
        <family val="2"/>
      </rPr>
      <t>2</t>
    </r>
    <r>
      <rPr>
        <sz val="11"/>
        <color rgb="FF000000"/>
        <rFont val="Arial"/>
        <family val="2"/>
      </rPr>
      <t>-e)</t>
    </r>
  </si>
  <si>
    <r>
      <t>Refrigerant emissions (t CO</t>
    </r>
    <r>
      <rPr>
        <vertAlign val="subscript"/>
        <sz val="11"/>
        <color rgb="FF000000"/>
        <rFont val="Arial"/>
        <family val="2"/>
      </rPr>
      <t>2</t>
    </r>
    <r>
      <rPr>
        <sz val="11"/>
        <color rgb="FF000000"/>
        <rFont val="Arial"/>
        <family val="2"/>
      </rPr>
      <t>-e)</t>
    </r>
  </si>
  <si>
    <r>
      <t>Stationary fuels emissions (t CO</t>
    </r>
    <r>
      <rPr>
        <vertAlign val="subscript"/>
        <sz val="11"/>
        <color rgb="FF000000"/>
        <rFont val="Arial"/>
        <family val="2"/>
      </rPr>
      <t>2</t>
    </r>
    <r>
      <rPr>
        <sz val="11"/>
        <color rgb="FF000000"/>
        <rFont val="Arial"/>
        <family val="2"/>
      </rPr>
      <t>-e)</t>
    </r>
  </si>
  <si>
    <t>Usage</t>
  </si>
  <si>
    <t>Scope 1 emissions</t>
  </si>
  <si>
    <t>Sum of reported emissions</t>
  </si>
  <si>
    <t>Total emissions</t>
  </si>
  <si>
    <t xml:space="preserve">Total mass </t>
  </si>
  <si>
    <t>(t)</t>
  </si>
  <si>
    <t>Total fugitive losses</t>
  </si>
  <si>
    <t>(kg, estimated)</t>
  </si>
  <si>
    <t>&lt;1</t>
  </si>
  <si>
    <r>
      <t>Sulphur Hexafluoride (SF</t>
    </r>
    <r>
      <rPr>
        <vertAlign val="subscript"/>
        <sz val="11"/>
        <color rgb="FF000000"/>
        <rFont val="Arial"/>
        <family val="2"/>
      </rPr>
      <t>6</t>
    </r>
    <r>
      <rPr>
        <sz val="11"/>
        <color rgb="FF000000"/>
        <rFont val="Arial"/>
        <family val="2"/>
      </rPr>
      <t>)</t>
    </r>
  </si>
  <si>
    <t>Vehicle type</t>
  </si>
  <si>
    <t>Fuel type</t>
  </si>
  <si>
    <t>Energy</t>
  </si>
  <si>
    <t>Note: 
a) * The category “Kerosene for use as fuel in an aircraft-aviation” contains some scope 1 emissions from contracted or chartered flights which were reported as kilometres travelled rather than fuel consumed. In these cases, emissions were calculated using the same emissions factors and methodology as domestic commercial flights (economy class). The total energy (GJ) reported will not directly correspond to the emissions reported in Table 14.
b) N/E = not estimated. Data for a scope 3 emissions factor for these fuels is unavailable or insufficient.
c) Data has been presented as whole numbers. Values less than one are shown as ‘&lt;1’. Column totals include these values, but due to rounding they may not equal the sum of individual figures.</t>
  </si>
  <si>
    <r>
      <t xml:space="preserve">Note: 
</t>
    </r>
    <r>
      <rPr>
        <sz val="11"/>
        <rFont val="Arial"/>
        <family val="2"/>
      </rPr>
      <t>Data has been presented as whole numbers. Values less than one are shown as ‘&lt;1’. Column totals include these values, but due to rounding they may not equal the sum of individual figures.</t>
    </r>
  </si>
  <si>
    <t>Note: 
Data has been presented as whole numbers. Percentages less than one are shown as ‘&lt;1%’. Column totals include these values, but due to rounding they may not equal the sum of individual figures.</t>
  </si>
  <si>
    <t>Notes:
DKIS: Darwin Katherine Interconnected System
SWIS: South West Interconnected System
NWIS: North West Interconnected System
OTHER: Any site not on the above grids, such as some territories not connected to the mainland. Site either had the national electricity emissions factor or the NT-DKIS emissions factor applied.
Data has been presented as whole numbers. Percentages less than one are shown as ‘&lt;1%’. Column totals include these values, but due to rounding they may not equal the sum of individual figures.</t>
  </si>
  <si>
    <t>Notes: 
a. Emissions presented in Table 8 represent the total Australian Government greenhouse gas emissions, which includes emission sources that are not part of the 2030 Target. The 2030 Target emissions are in Part 1: Progress towards the APS Net Zero 2030 Target.
b. The market-based values above were calculated for the total of all Commonwealth entities and companies, rather than calculated on an individual Commonwealth entity or company basis. The values presented in separate Commonwealth entity and company annual reports will not sum to the values in Table 8. 
c. Data has been presented as whole numbers. Percentages less than one are shown as ‘&lt;1%’. Column totals include these values, but due to rounding they may not equal the sum of individual figures.
d. * Reporting on refrigerants is being phased in over time as emissions reporting matures and is an optional source in 2024‑25 emissions reporting.
e. † Other Energy has been split into 2 categories, stationary energy and Defence. 
   a) Other Energy - stationary energy represents emissions from combustion of fuels in stationary (non-transport) sources. Further details in Other energy.
   b) Other Energy - Defence includes emissions reported by the Department of Defence that are the result of Defence operations, which are not included in the 2030 Target. Defence has set its own targets, with further details in Appendix A Commonwealth entities and companies included in the APS Net Zero 2030 Target.</t>
  </si>
  <si>
    <t>Notes:
a. Emissions presented in Table 7 represent the total Australian Government greenhouse gas emissions, which includes emission sources that are in addition to the 2030 Target. The 2030 Target emissions are in Part 1: Progress towards the APS Net Zero 2030 Target.
b. Data has been presented as whole numbers. Percentages less than one are shown as ‘&lt;1%’. Column totals include these values, but due to rounding they may not equal the sum of individual figures.
c. * Reporting on refrigerants is being phased in over time as emissions reporting matures and is an optional source in 2024‑25 emissions reporting.
d. † Other Energy has been split into two categories, stationary energy and Defence. 
   a) Other Energy - stationary energy represents emissions from combustion of fuels in stationary (non-transport) sources. Further details in Other energy.
   b) Other Energy - Defence includes emissions reported by the Department of Defence that are the result of Defence operations, which are not included in the 2030 Target. Defence has set its own targets, with further details in Appendix A Commonwealth entities and companies included in the APS Net Zero 2030 Target.</t>
  </si>
  <si>
    <t>Passenger kilometres (km)</t>
  </si>
  <si>
    <t>Business class</t>
  </si>
  <si>
    <t>Total kilometres</t>
  </si>
  <si>
    <t>(km)</t>
  </si>
  <si>
    <t>Total number of nights per room</t>
  </si>
  <si>
    <t>Note: 
a) * Emissions for diesel oil include some values calculated using a method not outlined in the Emissions Reporting Framework, due to specific reporting requirements for Snowy Hydro Limited under the National Greenhouse and Energy Reporting Scheme.
b) Data has been presented as whole numbers. Values less than one are shown as ‘&lt;1’. Column totals include these values, but due to rounding they may not equal the sum of individual figures.</t>
  </si>
  <si>
    <t>Emission source/fuel type</t>
  </si>
  <si>
    <t>1.A.1 Energy industries</t>
  </si>
  <si>
    <t>1.A.2 Manufacturing industries and construction</t>
  </si>
  <si>
    <t>1.A.4 Other sectors</t>
  </si>
  <si>
    <t>1.A.4.a. Commercial/institutional</t>
  </si>
  <si>
    <t>1.A.4.a.i Stationary fuel combustion</t>
  </si>
  <si>
    <t>Natural gas</t>
  </si>
  <si>
    <t>Reported in Natural Gas</t>
  </si>
  <si>
    <t>1.A.5 Non-specified</t>
  </si>
  <si>
    <t>Table 20: Entities which exchanged business functions due to Machinery of Government changes in May 2025</t>
  </si>
  <si>
    <t>Relinquishing entity</t>
  </si>
  <si>
    <t>Receiving entity</t>
  </si>
  <si>
    <t>Appendix D Corrections and updates</t>
  </si>
  <si>
    <t>Appendix B Caveats</t>
  </si>
  <si>
    <t>Appendix A Commonwealth entities and companies included in the APS Net Zero 2030 Target</t>
  </si>
  <si>
    <t>Table 21: Correction to 2024-25 Queensland scope 2 location-based electricity emissions factor</t>
  </si>
  <si>
    <t>Emissions Factor</t>
  </si>
  <si>
    <t>Published</t>
  </si>
  <si>
    <t>Corrected</t>
  </si>
  <si>
    <r>
      <t>QLD scope 2</t>
    </r>
    <r>
      <rPr>
        <b/>
        <sz val="11"/>
        <color rgb="FF000000"/>
        <rFont val="Arial"/>
        <family val="2"/>
      </rPr>
      <t xml:space="preserve"> </t>
    </r>
    <r>
      <rPr>
        <sz val="11"/>
        <color rgb="FF000000"/>
        <rFont val="Arial"/>
        <family val="2"/>
      </rPr>
      <t>location-based</t>
    </r>
  </si>
  <si>
    <r>
      <t>0.74 kg CO</t>
    </r>
    <r>
      <rPr>
        <vertAlign val="subscript"/>
        <sz val="11"/>
        <color rgb="FF000000"/>
        <rFont val="Arial"/>
        <family val="2"/>
      </rPr>
      <t>2</t>
    </r>
    <r>
      <rPr>
        <sz val="11"/>
        <color rgb="FF000000"/>
        <rFont val="Arial"/>
        <family val="2"/>
      </rPr>
      <t>-e/kWh</t>
    </r>
  </si>
  <si>
    <r>
      <t>0.71 kg CO</t>
    </r>
    <r>
      <rPr>
        <vertAlign val="subscript"/>
        <sz val="11"/>
        <color rgb="FF000000"/>
        <rFont val="Arial"/>
        <family val="2"/>
      </rPr>
      <t>2</t>
    </r>
    <r>
      <rPr>
        <sz val="11"/>
        <color rgb="FF000000"/>
        <rFont val="Arial"/>
        <family val="2"/>
      </rPr>
      <t>-e/kWh</t>
    </r>
  </si>
  <si>
    <t>Table 22: Correction to 2023-24 location-based electricity emissions factors</t>
  </si>
  <si>
    <t>State or Territory</t>
  </si>
  <si>
    <t>Original value used in 2023‑24</t>
  </si>
  <si>
    <t>NT - DKIS</t>
  </si>
  <si>
    <t>WA - SWIS</t>
  </si>
  <si>
    <t>WA - NWIS</t>
  </si>
  <si>
    <r>
      <t>(kg CO</t>
    </r>
    <r>
      <rPr>
        <b/>
        <vertAlign val="subscript"/>
        <sz val="11"/>
        <color rgb="FF000000"/>
        <rFont val="Arial"/>
        <family val="2"/>
      </rPr>
      <t>2</t>
    </r>
    <r>
      <rPr>
        <b/>
        <sz val="11"/>
        <color rgb="FF000000"/>
        <rFont val="Arial"/>
        <family val="2"/>
      </rPr>
      <t>-e/GJ)</t>
    </r>
  </si>
  <si>
    <r>
      <t>(kg CO</t>
    </r>
    <r>
      <rPr>
        <b/>
        <vertAlign val="subscript"/>
        <sz val="11"/>
        <color rgb="FF000000"/>
        <rFont val="Arial"/>
        <family val="2"/>
      </rPr>
      <t>2</t>
    </r>
    <r>
      <rPr>
        <b/>
        <sz val="11"/>
        <color rgb="FF000000"/>
        <rFont val="Arial"/>
        <family val="2"/>
      </rPr>
      <t>-e/kWh)</t>
    </r>
  </si>
  <si>
    <t>Table 23: Update to Residual Mix Factors in 2022-23 reporting</t>
  </si>
  <si>
    <t>Residual Mix Factor (RMF)</t>
  </si>
  <si>
    <t>Original value used in 2022‑23</t>
  </si>
  <si>
    <t>Updated value used for amendments</t>
  </si>
  <si>
    <t>RMF1</t>
  </si>
  <si>
    <t>Approximately 0.844</t>
  </si>
  <si>
    <t>RMF2</t>
  </si>
  <si>
    <t>Approximately 0.112</t>
  </si>
  <si>
    <t>Table 24: 2022-23 Amended electricity emissions by state/territory and scope (location-based method)</t>
  </si>
  <si>
    <t>Table 25: 2022-23 Amended electricity emissions and renewable percentages (market-based method)</t>
  </si>
  <si>
    <t>Market Based Approach</t>
  </si>
  <si>
    <t>Electricity Usage</t>
  </si>
  <si>
    <t xml:space="preserve">Total certified renewable electricity consumed from grid </t>
  </si>
  <si>
    <t xml:space="preserve">Large-scale Renewable Energy Target (LRET) </t>
  </si>
  <si>
    <t xml:space="preserve">LGCs purchased and surrendered (including Power Purchasing Agreements) </t>
  </si>
  <si>
    <t xml:space="preserve">GreenPower </t>
  </si>
  <si>
    <t xml:space="preserve">Jurisdictional Renewables (LGCs surrendered) </t>
  </si>
  <si>
    <t xml:space="preserve"> Total non-renewable electricity from grid </t>
  </si>
  <si>
    <t xml:space="preserve"> Residual Purchased Electricity </t>
  </si>
  <si>
    <t xml:space="preserve"> Total Electricity Consumed </t>
  </si>
  <si>
    <t xml:space="preserve"> Scope 2 </t>
  </si>
  <si>
    <t xml:space="preserve"> Scope 3 </t>
  </si>
  <si>
    <t>Table 26: 2022-23 Amended natural gas emissions by state/territory and scope</t>
  </si>
  <si>
    <t>Total usage</t>
  </si>
  <si>
    <t xml:space="preserve">Total emissions </t>
  </si>
  <si>
    <t>NSW/ACT</t>
  </si>
  <si>
    <t>Table 27: 2022-23 Amended fleet and other vehicle emissions by vehicle type, fuel type and scope</t>
  </si>
  <si>
    <t>Vehicle Type</t>
  </si>
  <si>
    <t>Fuel Type </t>
  </si>
  <si>
    <t xml:space="preserve">Energy </t>
  </si>
  <si>
    <t>Scope 1 Emissions</t>
  </si>
  <si>
    <t>Scope 3 Emissions</t>
  </si>
  <si>
    <t>1.A.3.a.ii Domestic Aviation</t>
  </si>
  <si>
    <t xml:space="preserve">Kerosene for use as fuel in an aircraft-aviation </t>
  </si>
  <si>
    <t>1.A.3.b Road Transportation </t>
  </si>
  <si>
    <t xml:space="preserve">Ethanol mix (ethanol component)   </t>
  </si>
  <si>
    <t>Liquid petroleum gas (LPG)</t>
  </si>
  <si>
    <t>1.A.3.d Water-borne Navigation </t>
  </si>
  <si>
    <t>1.A.3.e Other transportation </t>
  </si>
  <si>
    <t>1.A.4.c Agriculture/Forestry/Fishing</t>
  </si>
  <si>
    <t>1.A.4.c.ii Agriculture/Forestry/Fishing - off road vehicles and other machinery</t>
  </si>
  <si>
    <t>1.A.4.c.iii Agriculture/Forestry/Fishing - mobile combustion</t>
  </si>
  <si>
    <r>
      <t>Total</t>
    </r>
    <r>
      <rPr>
        <sz val="11"/>
        <color rgb="FF000000"/>
        <rFont val="Arial"/>
        <family val="2"/>
      </rPr>
      <t> </t>
    </r>
  </si>
  <si>
    <t>Table 28: 2022-23 Amended domestic commercial flight emissions by cabin class</t>
  </si>
  <si>
    <t>Passenger kilometres</t>
  </si>
  <si>
    <t>Economy</t>
  </si>
  <si>
    <t>Premium Economy</t>
  </si>
  <si>
    <t>Business</t>
  </si>
  <si>
    <t>First</t>
  </si>
  <si>
    <t>Table 29: 2022-23 Amended emissions reported as other energy, by source, fuel type and scope</t>
  </si>
  <si>
    <t>Liquid petroleum gas (LPG)-cars and light commercial vehicles</t>
  </si>
  <si>
    <t>1.A.4.c.ii Agriculture/Forestry/Fishing - Off road vehicles and other machinery</t>
  </si>
  <si>
    <t>Reported in Fleet Vehicles</t>
  </si>
  <si>
    <t>1.A.4.c.iii Agriculture/Forestry/Fishing - Mobile combustion</t>
  </si>
  <si>
    <t>Table 30: 2023-24 Amended electricity emissions by state/territory grid location and scope (location-based method)</t>
  </si>
  <si>
    <t>Table 31: 2023-24 Amended electricity emissions and renewable percentages (market-based method)</t>
  </si>
  <si>
    <t xml:space="preserve"> Total certified renewable electricity consumed</t>
  </si>
  <si>
    <t xml:space="preserve"> Large-scale Renewable Energy Target (LRET) </t>
  </si>
  <si>
    <t xml:space="preserve"> LGCs purchased and surrendered (including Power Purchasing Agreements) </t>
  </si>
  <si>
    <t xml:space="preserve"> LGCs generated onsite and applied to 2023-24 </t>
  </si>
  <si>
    <t xml:space="preserve"> GreenPower </t>
  </si>
  <si>
    <t xml:space="preserve"> Jurisdictional Renewables (LGCs surrendered) </t>
  </si>
  <si>
    <t>Table 32: 2023-24 Amended natural gas emissions by state/territory and scope</t>
  </si>
  <si>
    <t xml:space="preserve">Total usage </t>
  </si>
  <si>
    <t>Table 33: 2023-24 Amended emissions associated with solid waste disposal by waste stream or type</t>
  </si>
  <si>
    <t>Municipal solid</t>
  </si>
  <si>
    <t>Table 34: 2023-24 Amended fugitive emissions from refrigerants by refrigerant type</t>
  </si>
  <si>
    <t>R-125 (HFC-125)</t>
  </si>
  <si>
    <t>R-513A</t>
  </si>
  <si>
    <t>Table 35: 2023-24 Amended fleet and other vehicle emissions by vehicle type, fuel type and scope</t>
  </si>
  <si>
    <t>Fuel Oil</t>
  </si>
  <si>
    <t>Table 36: 2023-24 Amended domestic commercial flight emissions by cabin class</t>
  </si>
  <si>
    <t>Table 37: 2023-24 Amended domestic hire car emissions</t>
  </si>
  <si>
    <t>Table 38: 2023-24 Amended domestic hotel accommodation emissions</t>
  </si>
  <si>
    <t>Number of nights per room</t>
  </si>
  <si>
    <t>Table 39: 2023-24 Amended emissions reported as other energy, by source, fuel type and scope</t>
  </si>
  <si>
    <t>Other natural gas liquids</t>
  </si>
  <si>
    <t xml:space="preserve">Natural gas </t>
  </si>
  <si>
    <t>Total Scope 1 Emissions
Location-based
(t CO2-e)</t>
  </si>
  <si>
    <t>Total Scope 2 Emissions
Location-based
(t CO2-e)</t>
  </si>
  <si>
    <t>Total Scope 3 Emissions
Location-based
(t CO2-e)</t>
  </si>
  <si>
    <t>Total Emissions
Location-based
(t CO2-e)</t>
  </si>
  <si>
    <t>Total Scope 1 Emissions
Market-based 
(t CO2-e)</t>
  </si>
  <si>
    <t>Total Scope 2 Emissions
Market-based 
(t CO2-e)</t>
  </si>
  <si>
    <t>Total Scope 3 Emissions
Market-based 
(t CO2-e)</t>
  </si>
  <si>
    <t>Total Emissions
Market-based
(t CO2-e)</t>
  </si>
  <si>
    <t>CDPP</t>
  </si>
  <si>
    <t>Under Department of Defence. </t>
  </si>
  <si>
    <t>DoD</t>
  </si>
  <si>
    <t xml:space="preserve">Some electricity, natural gas and solid waste emissions are included in the Department of Defence's emissions reporting. </t>
  </si>
  <si>
    <t>ASSEA</t>
  </si>
  <si>
    <t>COMCARE</t>
  </si>
  <si>
    <t>CEA Technologies Pty Limited</t>
  </si>
  <si>
    <t>CEA</t>
  </si>
  <si>
    <t>Department of Finance</t>
  </si>
  <si>
    <t>DoF</t>
  </si>
  <si>
    <t>ITC Technologies Pty Limited</t>
  </si>
  <si>
    <t>ITC</t>
  </si>
  <si>
    <t>AUSTRADE</t>
  </si>
  <si>
    <t>Health, Disability and Ageing</t>
  </si>
  <si>
    <t>DHDA/DoHAC</t>
  </si>
  <si>
    <t>Net Zero Economy Authority</t>
  </si>
  <si>
    <t>NZEA</t>
  </si>
  <si>
    <t>Infrastructure, Transport, Regional Development, Communications, Sport and the Arts</t>
  </si>
  <si>
    <t>Airservices</t>
  </si>
  <si>
    <t>DITRDCSA/DITRDCA</t>
  </si>
  <si>
    <t>Parliamentary Departments</t>
  </si>
  <si>
    <t>Northern Territory Aboriginal Investment Corporation (Aboriginal Investment NT)</t>
  </si>
  <si>
    <t>National Commission for Aboriginal and Torres Strait Islander Children and Young People</t>
  </si>
  <si>
    <t>NCATSICYP</t>
  </si>
  <si>
    <t>Notes: 
1. Portfolio list taken from the PGPA Flipchart, as of 1 July 2025.  See  https://www.finance.gov.au/government/managing-commonwealth-resources/structure-australian-government-public-sector/pgpa-act-flipchart-and-list
2. Total Emissions is the sum of the total Scope 1, 2 and 3 emissions for each portfolio, per location-based or market-based method.
3. Data has been rounded to the nearest whole number.
4. Market-based electricity emissions for entities that bought more LGCs than electricty consumed were set to zero.</t>
  </si>
  <si>
    <t xml:space="preserve">  1.A Fuel Combustion Activities</t>
  </si>
  <si>
    <t xml:space="preserve">    1.A.1 Energy industries </t>
  </si>
  <si>
    <t xml:space="preserve">      1.A.1.a Electricity and Heat Production </t>
  </si>
  <si>
    <t xml:space="preserve">  2.F Refrigerants</t>
  </si>
  <si>
    <t xml:space="preserve">  4.A Solid waste disposal</t>
  </si>
  <si>
    <t xml:space="preserve">    1.A.2 Manufacturing Industries and Construction </t>
  </si>
  <si>
    <t xml:space="preserve">    1.A.3 Transport </t>
  </si>
  <si>
    <t xml:space="preserve">    1.A.4 Other Sectors </t>
  </si>
  <si>
    <t xml:space="preserve">    1.A.5 Non-Specified </t>
  </si>
  <si>
    <t xml:space="preserve">      1.A.3.a Civil Aviation </t>
  </si>
  <si>
    <t xml:space="preserve">      1.A.3.b Road Transportation </t>
  </si>
  <si>
    <t xml:space="preserve">      1.A.3.d Water-borne Navigation </t>
  </si>
  <si>
    <t xml:space="preserve">      1.A.3.e Other transportation </t>
  </si>
  <si>
    <t xml:space="preserve">      1.A.4.a. Commercial/Institutional </t>
  </si>
  <si>
    <t xml:space="preserve">      1.A.4.b. Residential</t>
  </si>
  <si>
    <t xml:space="preserve">      1.A.4.c. Agriculture/Forestry/Fishing</t>
  </si>
  <si>
    <t xml:space="preserve">      1.A.5.b. Defence Other Energy - Land, Marine, Aviation</t>
  </si>
  <si>
    <t xml:space="preserve">           1.A.1.a.i Electricity Generation and Use </t>
  </si>
  <si>
    <t xml:space="preserve">           1.A.3.a.ii Domestic Aviation </t>
  </si>
  <si>
    <t xml:space="preserve">           1.A.3.b.i Cars</t>
  </si>
  <si>
    <t xml:space="preserve">           1.A.3.b.ii Light duty trucks</t>
  </si>
  <si>
    <t xml:space="preserve">           1.A.3.b.iii Heavy duty trucks and buses</t>
  </si>
  <si>
    <t xml:space="preserve">           1.A.3.b.iv Motorcycles</t>
  </si>
  <si>
    <t xml:space="preserve">           1.A.3.d.ii Domestic Marine</t>
  </si>
  <si>
    <t xml:space="preserve">           1.A.3.e.ii Other (off road vehicles)</t>
  </si>
  <si>
    <t xml:space="preserve">           1.A.4.a.i Stationary combustion </t>
  </si>
  <si>
    <t xml:space="preserve">           1.A.4.c.i Stationary Energy</t>
  </si>
  <si>
    <t xml:space="preserve">      2.F.1.a Refrigeration and Air Conditioning Equipment</t>
  </si>
  <si>
    <t xml:space="preserve">      2.F.1.b Mobile air-conditioning</t>
  </si>
  <si>
    <t xml:space="preserve">    4.A.1 Managed Waste Disposal sites</t>
  </si>
  <si>
    <r>
      <t>Scope 1 Emissions 
(t CO</t>
    </r>
    <r>
      <rPr>
        <b/>
        <vertAlign val="subscript"/>
        <sz val="11"/>
        <color rgb="FF000000"/>
        <rFont val="Arial"/>
        <family val="2"/>
      </rPr>
      <t>2</t>
    </r>
    <r>
      <rPr>
        <b/>
        <sz val="11"/>
        <color rgb="FF000000"/>
        <rFont val="Arial"/>
        <family val="2"/>
      </rPr>
      <t>-e)</t>
    </r>
  </si>
  <si>
    <r>
      <t>Scope 2 Emissions 
(t CO</t>
    </r>
    <r>
      <rPr>
        <b/>
        <vertAlign val="subscript"/>
        <sz val="11"/>
        <color rgb="FF000000"/>
        <rFont val="Arial"/>
        <family val="2"/>
      </rPr>
      <t>2</t>
    </r>
    <r>
      <rPr>
        <b/>
        <sz val="11"/>
        <color rgb="FF000000"/>
        <rFont val="Arial"/>
        <family val="2"/>
      </rPr>
      <t>-e)</t>
    </r>
  </si>
  <si>
    <r>
      <t>Scope 3 Indirect Emissions 
(t CO</t>
    </r>
    <r>
      <rPr>
        <b/>
        <vertAlign val="subscript"/>
        <sz val="11"/>
        <color rgb="FF000000"/>
        <rFont val="Arial"/>
        <family val="2"/>
      </rPr>
      <t>2</t>
    </r>
    <r>
      <rPr>
        <b/>
        <sz val="11"/>
        <color rgb="FF000000"/>
        <rFont val="Arial"/>
        <family val="2"/>
      </rPr>
      <t>-e)</t>
    </r>
  </si>
  <si>
    <r>
      <t>Scope 3 Supply Chain Emissions 
(t CO</t>
    </r>
    <r>
      <rPr>
        <b/>
        <vertAlign val="subscript"/>
        <sz val="11"/>
        <color rgb="FF000000"/>
        <rFont val="Arial"/>
        <family val="2"/>
      </rPr>
      <t>2</t>
    </r>
    <r>
      <rPr>
        <b/>
        <sz val="11"/>
        <color rgb="FF000000"/>
        <rFont val="Arial"/>
        <family val="2"/>
      </rPr>
      <t>-e)</t>
    </r>
  </si>
  <si>
    <r>
      <t>Sum of Emissions
(t CO</t>
    </r>
    <r>
      <rPr>
        <b/>
        <vertAlign val="subscript"/>
        <sz val="11"/>
        <color rgb="FF000000"/>
        <rFont val="Arial"/>
        <family val="2"/>
      </rPr>
      <t>2</t>
    </r>
    <r>
      <rPr>
        <b/>
        <sz val="11"/>
        <color rgb="FF000000"/>
        <rFont val="Arial"/>
        <family val="2"/>
      </rPr>
      <t>-e)</t>
    </r>
  </si>
  <si>
    <t>Note: Values have been rounded up and column totals may not equal the sum of individual figures.</t>
  </si>
  <si>
    <t>Table 5: Commonwealth entities and companies added or removed to the 2024-25 Inventory</t>
  </si>
  <si>
    <t>Table 6: Comparison of 2023-24 and 2024-25 Australian Government emissions inventory</t>
  </si>
  <si>
    <t>Index</t>
  </si>
  <si>
    <t>Appendix B Tables</t>
  </si>
  <si>
    <t>Appendix A Tables</t>
  </si>
  <si>
    <t>Appendix D Tables</t>
  </si>
  <si>
    <t xml:space="preserve">2024-25 Entity Emissions: Includes for each Australian Government entity their portfolio, entity type, notes on reporting, and entity total emissions (by location-based method, market-based method and scope 1, 2 and 3). </t>
  </si>
  <si>
    <t xml:space="preserve">2024-25 Portfolio Emissions: Includes the total emissions for each portfolio (by location-based method, market-based method and scope 1, 2 and 3). </t>
  </si>
  <si>
    <t xml:space="preserve">IPCC Table: Includes total emissions of the reporting entities presented in a table aligned with the Intergovernmental Panel on Climate Change Reporting </t>
  </si>
  <si>
    <t xml:space="preserve">Administrative Appeals Tribunal (AAT) was abolished 14 October 2025.  A new body, the Administrative Review Tribunal (ART), was established in its place. 2024-25 data includes emissions from both AAT and ART. </t>
  </si>
  <si>
    <t>Some solid waste emissions have been estimated using a method other than those outlined in the Emissions Reporting Framework. Some emissions from ACQSC's property-related operations are included in the emissions reporting of the Department of Social Services.</t>
  </si>
  <si>
    <t>Solid waste data was unable to be separated from Landlord data and has not been included.</t>
  </si>
  <si>
    <t>Some electricity and solid waste data was unable to be separated from Landlord data and has not been included.
Some solid waste emissions have been estimated using a method other than those outlined in the Emissions Reporting Framework.</t>
  </si>
  <si>
    <t>Electricity consumption and solid waste disposal from support facilities and offices located on the Defence Estate are included in Department of Defence’s reporting. 
Some electricity and solid waste was unable to be separated from landlord activities and has not been included. 
Some hire car and accommodation emissions included are not within the scope of the Emissions Reporting Framework.</t>
  </si>
  <si>
    <t xml:space="preserve">Includes some natural gas, electricity and waste emissions from the Office of the Inspector-General of Intelligence and Security’s operations.
Some solid waste emissions were unable to be separated and are included in the emissions reporting of the Office of the Director of Public Prosecution. </t>
  </si>
  <si>
    <t>A small portion of refrigerant emissions included are not within the scope of the Emissions Reporting Framework.
Some accommodation data was estimated based on invoices.</t>
  </si>
  <si>
    <t>Some domestic travel emissions may have been reported in the Department of Health, Disability and Ageing's annual report due to a shared services agreement.
Waste data was unable to be separated from landlord data and has not been included.</t>
  </si>
  <si>
    <t>Includes some emissions from the National Competition Council’s operations.</t>
  </si>
  <si>
    <t>Waste data was unable to be separated from landlord data and has not been included</t>
  </si>
  <si>
    <t>Some travel emissions may be included in the emissions reporting of the Department of Health, Disability and Ageing's due to shared services agreements.</t>
  </si>
  <si>
    <t>Includes some emissions from National Emergency Management Agency’s operations.</t>
  </si>
  <si>
    <t>Some accommodation data was estimated based on invoices.</t>
  </si>
  <si>
    <t>Some solid waste emissions have been estimated using a method other than those outlined in the Emissions Reporting Framework.</t>
  </si>
  <si>
    <t>Under the Australian Criminal Intelligence Commission.</t>
  </si>
  <si>
    <t xml:space="preserve">Solid waste data was unable to be separated from Landlord data and has not been included. </t>
  </si>
  <si>
    <t xml:space="preserve">Solid waste data was unable to be separated from Landlord data and has not been included.
Fleet emissions are included in the emissions reporting of the Federal Court of Australia. </t>
  </si>
  <si>
    <t>Ceased operation, key functions transferred to the Department of Health, Disability and Aging</t>
  </si>
  <si>
    <t>The emissions from ANU in this workbook are different to those published in their Annual Report, which is based on the calendar year.  The emissions published in this workbook were calculated using the Emissions Reporting Framework for financial year 2024-25. Refrigerants are reported in alignment with the Emissions Reporting Framework.  As such, the thresholds and methods may differ from National Greenhouse and Energy Reporting Scheme (NGERS) reporting.  Emissions presented here will differ from those reported under NGERS.</t>
  </si>
  <si>
    <t>Some natural gas and electricity emissions are included in the emissions reporting of the Department of the Treasury.</t>
  </si>
  <si>
    <t>Some natural gas and electricity data was estimated using a method other than those outlined in the Emissions Reporting Framework.</t>
  </si>
  <si>
    <t>Domestic business travel emissions are included in the emissions reporting of the Department of the Treasury.</t>
  </si>
  <si>
    <t>Includes some emissions from Department of Climate Change, Energy, the Environment and Water, Department of the Prime Minister &amp; Cabinet, Net Zero Economy Authority and Office of the Fair Work Ombudsman's operations.</t>
  </si>
  <si>
    <t>Some data elements excluded from reporting under security entity exclusions.</t>
  </si>
  <si>
    <t>Includes some natural gas, electricity and waste emissions from Australian Sports Foundation Limited's operations.</t>
  </si>
  <si>
    <t>Some natural gas, electricity and waste emissions are included in the emissions reporting of Australian Sports Commission.</t>
  </si>
  <si>
    <t>Some emissions are included in the emissions reporting of Department of Infrastructure, Transport, Regional Development, Communications, Sport and the Arts.</t>
  </si>
  <si>
    <t>Transitioned on 28 January 2025 to a non wholly-owned Commonwealth company and are reporting emissions for part of the financial year.</t>
  </si>
  <si>
    <t xml:space="preserve">A portion of electricity, solid waste and stationary fuel data was unable to be to be separated from Landlord data and has not been included. </t>
  </si>
  <si>
    <t>A portion of electricity data was unable to be separated from Landlord data and has not been included.</t>
  </si>
  <si>
    <t>Includes emissions from Seafarers Safety, Rehabilitation and Compensation Authority’s operations.</t>
  </si>
  <si>
    <t>Some natural gas emissions have been estimated using a method other than those outlined in the Emissions Reporting Framework.</t>
  </si>
  <si>
    <t>The Department of Climate Change, Energy, the Environment and Water does not adjust for shared workplace arrangements with other entities.</t>
  </si>
  <si>
    <t>Some electricity and solid waste emissions are included in the emissions reporting of the Department of Employment and Workplace Relations.</t>
  </si>
  <si>
    <t>Includes some electricity and solid waste emissions from the Office of the Fair Work Ombudsman, the Department of Education and the Department of Social Services's operations.</t>
  </si>
  <si>
    <t>Includes some electricity and solid waste emissions from the Independent Parliamentary Expenses Authority's operations.
May include some domestic travel emissions from Parliamentary Workplace Support Service’s operations.</t>
  </si>
  <si>
    <t>This entity was impacted by Machinery of Government changes, shown in Appendix B. These changes are not reflected in the emissions reporting.</t>
  </si>
  <si>
    <t>Some solid waste emissions have been estimated using a method other than those outlined in the Emissions Reporting Framework.
Includes business travel emissions of the High Speed Rail Authority under a shared services agreement.
Includes some emissions from the Australian Trade and Investment Commission’s operations.</t>
  </si>
  <si>
    <t>Includes some electricity, natural gas, solid waste and refrigerant emissions of the Department of the House of Representatives, the Department of the Senate, Parliamentary Workplace Support Service, and the Parliamentary Budget Office's operations.</t>
  </si>
  <si>
    <t>Some natural gas, electricity, renewables, stationary fuels, solid waste and refrigerants data was unable to be separated from Landlord data and has not been included.
Includes some emissions from the Domestic, Family and Sexual Violence Commission, Department of Employment and Workplace Relations, NDIS Quality and Safeguards Commission, Aged Care Quality and Safety Commission, Office of the Fair Work Ombudsman, National Commission for Aboriginal &amp; Torres Strait Islander Children &amp; Young People and the Northern Territory Government’s operations.
Some property-related emissions are included in the emissions reporting of Services Australia, National Disability Insurance Agency, Department of Employment and Workplace Relations, and National Indigenous Affairs Agency.</t>
  </si>
  <si>
    <t>Electricity, natural gas, solid waste and refrigerant emissions are included in the emissions reporting of the Department of Parliamentary Services.</t>
  </si>
  <si>
    <t>Includes business travel emissions from the Net Zero Economy Authority under a shared services agreement.</t>
  </si>
  <si>
    <t xml:space="preserve">Includes business travel emissions from the Australian Reinsurance Pool Corporation and the Inspector-General of Taxation under a shared services agreement.
Includes some electricity and solid waste emissions from the National Capital Authority’s operations.   </t>
  </si>
  <si>
    <t>Some emissions data could not be sourced and were not included in reporting.</t>
  </si>
  <si>
    <t>Some property and fleet emissions are included in the emissions reporting of the Department of Social Services.</t>
  </si>
  <si>
    <t>Includes Fleet emissions from the Australian Law Reform Commission's operations.</t>
  </si>
  <si>
    <t>Some electricity and solid waste emissions are included in the emissions reporting of the Department of Climate Change, Energy, the Environment and Water and Queensland Parks and Wildlife Service.
Includes some emissions from Department of Climate Change, Energy, the Environment and Water and the Bureau of Meteorology’s operations.</t>
  </si>
  <si>
    <t xml:space="preserve">Some electricity and solid waste data was unable to be separated from Landlord data and has not been included. 
Domestic business travel emissions are reported in the Department of Infrastructure, Transport, Regional Development, Communications, Sport and the Arts's emissions reporting.  </t>
  </si>
  <si>
    <t>Solid waste data was unable to be separated from Landlord data and has not been included.
Domestic flight emissions relating to staff seconded to Independent Health and Aged Care Pricing Authority from the Department of Health and Aged Care are included in the Department’s reporting.</t>
  </si>
  <si>
    <t xml:space="preserve">Electricity and Solid Waste data was unable to be separated from Department of Finance’s data and has been included in Department's reporting.  </t>
  </si>
  <si>
    <t>Some electricity data was estimated using the average monthly usage.</t>
  </si>
  <si>
    <t>Domestic travel emissions are reported in the Department of Treasury's emissions reporting.</t>
  </si>
  <si>
    <t xml:space="preserve">Some solid waste data was unable to be separated from Landlord data and has not been included. </t>
  </si>
  <si>
    <t>Transitioned to a Commonwealth company on 28 January 2025 and emissions are reported as part of the Department of Finance's reporting.</t>
  </si>
  <si>
    <t>Some electricity data was unable to be separated from landlord data and has not been included.</t>
  </si>
  <si>
    <t>Includes some electricity emissions from the National Library of Australia's operations.</t>
  </si>
  <si>
    <t>Natural gas, electricity, refrigerant and solid waste data was unable to be separated and has been included in Old Parliament House's reporting.</t>
  </si>
  <si>
    <t>Some electricity and solid waste emissions are included in the Department of the Treasury's emissions reporting.
Solid waste data was unable to be separated from Landlord data and has not been included.</t>
  </si>
  <si>
    <t>Established on 13 January 2025 and are reporting for part of the financial year. Property-related emissions are included in the Department of Social Services' emissions reporting.</t>
  </si>
  <si>
    <t>Emissions are included in the Australian Competition &amp; Consumer Commission's emissions reporting.</t>
  </si>
  <si>
    <t>Includes some electricity emissions from the Department of Social Service's operations.
Some electricity, natural gas and solid waste emissions are included in Services Australia's emissions reporting.
Some electricity and solid waste data was unable to be sourced and has not been included.
Cabin class for flights on smaller carriers in the Northern Territory was treated as economy class for emissions calculations.</t>
  </si>
  <si>
    <t>Some emissions are included in the Department of Home Affairs and Australian Federal Police's emissions reporting.</t>
  </si>
  <si>
    <t>Includes some electricity emissions from the Department of Social Services’ operations.</t>
  </si>
  <si>
    <t>Fleet data was estimated based on an assumed average fuel consumption per month, as itemised invoices were not available.
Commercial flight and accommodation data was estimated based on internal records.
Hire car data was estimated based on estimated distance travelled, due to minimal data availability.</t>
  </si>
  <si>
    <t>Some electricity emissions are included in the National Archives of Australia’s emissions reporting.
Some solid waste data was unable to be separated from Landlord data and has not been included.</t>
  </si>
  <si>
    <t>Entity abolished September 2024 and remaining functions transferred to the Department of Health, Disability and Aging.</t>
  </si>
  <si>
    <t>Some property-related emissions are included in the Department of Social Services' emissions reporting.</t>
  </si>
  <si>
    <t>Established on 14 May 2025 and are reporting for part of the financial year.
Domestic travel emissions are included in the Department of Prime Minister and Cabinet's emissions reporting.</t>
  </si>
  <si>
    <t>Some electricity and solid waste emissions are included in the Australian Securities and Investments Commission, Department of Employment and Workplace Relations, Department of Social Services and Services Australia’s emissions reporting. Includes some electricity and solid waste emissions from the Department of Employment and Workplace Relations and Australian Skills Quality Authority's operations.</t>
  </si>
  <si>
    <t>Natural gas, electricity, stationary fuels, solid waste and refrigerants emissions are included in the Attorney General's Department's emissions reporting.</t>
  </si>
  <si>
    <t>May include electricity, natural gas, solid waste and refrigerant emissions of Australian Public Service Commission, Australian Electoral Commission and National Australia Day Council. Some emissions from non-Commonwealth entities are also included, please refer to Old Parliament House’s 2024-25 annual report.</t>
  </si>
  <si>
    <t>Emissions are included in the Department of Parliamentary Services emissions reporting.</t>
  </si>
  <si>
    <t xml:space="preserve">Some electricity, natural gas, solid waste and refrigerant emissions are included in Department of Parliamentary Services and Old Parliament House's emissions reporting.
Some domestic travel emissions may be included in the Department of Finance's emissions reporting due to a  shared services agreement. </t>
  </si>
  <si>
    <t>Some electricity and solid waste data was unable to be separated from Landlord data and has not been included.</t>
  </si>
  <si>
    <t>Electricity emissions reported contain some energy consumption for IT equipment, which is currently out of scope of the Emissions Reporting Framework.</t>
  </si>
  <si>
    <t>Under Comcare</t>
  </si>
  <si>
    <t xml:space="preserve">Some domestic travel emissions may be included in the Department of Health, Disability and Ageing's emissions reporting.   </t>
  </si>
  <si>
    <t xml:space="preserve">Solid waste data was unable to be separated from Landlord data and has not been included. 
Incudes some solid waste emissions from the Attorney General’s Department's operations. </t>
  </si>
  <si>
    <t>A portion of Other Vehicle data was estimated based on actual charter flight data or marine charter data.
Some emissions are included in the emissions reporting of the Great Barrier Reef Marine Park Authority.</t>
  </si>
  <si>
    <t>Includes some electricity emissions from the Office of the Fair Work Ombudsman’s operations.
Office of the Fair Work Ombudsman’s electricity and solid waste emissions include some emissions from the operations of  Australian Skills Quality Authority.</t>
  </si>
  <si>
    <t xml:space="preserve">Includes some electricity emissions from the Department of Social Services' operations.
Includes some electricity, natural gas and solid waste emissions from National Disability Insurance Agency's operations.
Includes some electricity and solid waste emissions from the Office of the Fair Work Ombudsman’s operations.
Domestic travel emissions may contain some reservations for non-Services Australia employees. </t>
  </si>
  <si>
    <t xml:space="preserve">Some solid waste emissions have been estimated using a method other than those outlined in the Emissions Reporting Framework.
Some property-related emissions are included in the emissions reporting of the Department of Social Services.
Includes some electricity and solid waste emissions from the Office of the Inspector-General of Aged Care’s operations.
May include some domestic travel emissions from the Australian Commission on Safety and Quality in Health Care, Australian Digital Health Agency, Independent Health and Aged Care Pricing Authority,  National Mental Health Commission, Office of the Inspector-General of Aged Care and Sport Integrity Australia due to shared services agreements. </t>
  </si>
  <si>
    <t>Notes: 
1. Entity list taken from the PGPA Flipchart, as of 1 July 2025.  See  https://www.finance.gov.au/government/managing-commonwealth-resources/structure-australian-government-public-sector/pgpa-act-flipchart-and-list
2. Data may vary from that in individual entity annual reports and 2024-25 Portfolio Emissions table due to variations in internal deadlines to finalise annual reports for each entity.
3. Further details about entity emissions can be found in indivual entity Annual Reports.  Annual Reports can be viewed on the Transparency Portal at https://www.transparency.gov.au/.
4. Total Emissions is the sum of the total Scope 1, 2 and 3 emissions for each entity, per location-based or market-based method.
5. Market-based electricity emissions for entities that bought more LGCs than electricity consumed were set to zero.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</si>
</sst>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_-* #,##0_-;\-* #,##0_-;_-* &quot;-&quot;??_-;_-@_-"/>
    <numFmt numFmtId="165" formatCode="_(* #,##0.00_);_(* \(#,##0.00\);_(* &quot;-&quot;??_);_(@_)"/>
    <numFmt numFmtId="166" formatCode="#,##0.000"/>
    <numFmt numFmtId="167" formatCode="0.0%"/>
  </numFmts>
  <fonts count="43">
    <font>
      <sz val="11"/>
      <color theme="1"/>
      <name val="Calibri"/>
      <family val="2"/>
      <scheme val="minor"/>
    </font>
    <font>
      <b/>
      <sz val="10"/>
      <color rgb="FF000000"/>
      <name val="Arial"/>
      <family val="2"/>
    </font>
    <font>
      <sz val="10"/>
      <color rgb="FF000000"/>
      <name val="Arial"/>
      <family val="2"/>
    </font>
    <font>
      <sz val="11"/>
      <color theme="1"/>
      <name val="Calibri"/>
      <family val="2"/>
      <scheme val="minor"/>
    </font>
    <font>
      <sz val="10"/>
      <color theme="1"/>
      <name val="Arial"/>
      <family val="2"/>
    </font>
    <font>
      <b/>
      <sz val="10"/>
      <color theme="1"/>
      <name val="Arial"/>
      <family val="2"/>
    </font>
    <font>
      <sz val="10"/>
      <color theme="1"/>
      <name val="Calibri"/>
      <family val="2"/>
      <scheme val="minor"/>
    </font>
    <font>
      <b/>
      <sz val="11"/>
      <color rgb="FF00B0F0"/>
      <name val="Calibri"/>
      <family val="2"/>
      <scheme val="minor"/>
    </font>
    <font>
      <b/>
      <sz val="20"/>
      <color theme="1"/>
      <name val="Arial"/>
      <family val="2"/>
    </font>
    <font>
      <b/>
      <sz val="20"/>
      <color rgb="FF000000"/>
      <name val="Arial"/>
      <family val="2"/>
    </font>
    <font>
      <b/>
      <sz val="16"/>
      <color rgb="FF000000"/>
      <name val="Arial"/>
      <family val="2"/>
    </font>
    <font>
      <b/>
      <sz val="18"/>
      <color theme="1"/>
      <name val="Arial"/>
      <family val="2"/>
    </font>
    <font>
      <sz val="11"/>
      <color theme="1"/>
      <name val="Arial"/>
      <family val="2"/>
    </font>
    <font>
      <sz val="8"/>
      <color theme="1"/>
      <name val="Arial"/>
      <family val="2"/>
    </font>
    <font>
      <u/>
      <sz val="11"/>
      <color theme="10"/>
      <name val="Calibri"/>
      <family val="2"/>
      <scheme val="minor"/>
    </font>
    <font>
      <sz val="11"/>
      <color rgb="FF000000"/>
      <name val="Arial"/>
      <family val="2"/>
    </font>
    <font>
      <b/>
      <sz val="11"/>
      <color rgb="FF000000"/>
      <name val="Arial"/>
      <family val="2"/>
    </font>
    <font>
      <u/>
      <sz val="11"/>
      <color theme="10"/>
      <name val="Arial"/>
      <family val="2"/>
    </font>
    <font>
      <b/>
      <sz val="16"/>
      <color theme="1"/>
      <name val="Arial"/>
      <family val="2"/>
    </font>
    <font>
      <sz val="10"/>
      <color rgb="FFFF0000"/>
      <name val="Arial"/>
      <family val="2"/>
    </font>
    <font>
      <b/>
      <sz val="11"/>
      <name val="Arial"/>
      <family val="2"/>
    </font>
    <font>
      <strike/>
      <sz val="11"/>
      <color rgb="FFFF0000"/>
      <name val="Calibri"/>
      <family val="2"/>
      <scheme val="minor"/>
    </font>
    <font>
      <vertAlign val="subscript"/>
      <sz val="11"/>
      <color rgb="FF000000"/>
      <name val="Arial"/>
      <family val="2"/>
    </font>
    <font>
      <b/>
      <vertAlign val="superscript"/>
      <sz val="11"/>
      <color rgb="FF000000"/>
      <name val="Arial"/>
      <family val="2"/>
    </font>
    <font>
      <b/>
      <sz val="16"/>
      <color rgb="FF000000"/>
      <name val="Airal"/>
    </font>
    <font>
      <sz val="11"/>
      <color rgb="FF000000"/>
      <name val="Airal"/>
    </font>
    <font>
      <sz val="10"/>
      <color rgb="FF000000"/>
      <name val="Airal"/>
    </font>
    <font>
      <sz val="11"/>
      <color theme="1"/>
      <name val="Airal"/>
    </font>
    <font>
      <b/>
      <sz val="11"/>
      <color rgb="FF000000"/>
      <name val="Ariel"/>
    </font>
    <font>
      <sz val="11"/>
      <color rgb="FF000000"/>
      <name val="Ariel"/>
    </font>
    <font>
      <b/>
      <sz val="16"/>
      <color rgb="FF000000"/>
      <name val="Ariel"/>
    </font>
    <font>
      <sz val="11"/>
      <color theme="1"/>
      <name val="Ariel"/>
    </font>
    <font>
      <sz val="11"/>
      <color rgb="FF00477C"/>
      <name val="Ariel"/>
    </font>
    <font>
      <u/>
      <sz val="11"/>
      <color theme="10"/>
      <name val="Ariel"/>
    </font>
    <font>
      <vertAlign val="superscript"/>
      <sz val="11"/>
      <color rgb="FF000000"/>
      <name val="Arial"/>
      <family val="2"/>
    </font>
    <font>
      <b/>
      <vertAlign val="subscript"/>
      <sz val="11"/>
      <color rgb="FF000000"/>
      <name val="Arial"/>
      <family val="2"/>
    </font>
    <font>
      <i/>
      <sz val="11"/>
      <color rgb="FF000000"/>
      <name val="Arial"/>
      <family val="2"/>
    </font>
    <font>
      <sz val="11"/>
      <color rgb="FF000000"/>
      <name val="Cambria Math"/>
      <family val="1"/>
    </font>
    <font>
      <sz val="11"/>
      <name val="Arial"/>
      <family val="2"/>
    </font>
    <font>
      <b/>
      <sz val="11"/>
      <color theme="1"/>
      <name val="Arial"/>
      <family val="2"/>
    </font>
    <font>
      <sz val="9"/>
      <color theme="1"/>
      <name val="Arial"/>
      <family val="2"/>
    </font>
    <font>
      <i/>
      <sz val="11"/>
      <color rgb="FF3A3838"/>
      <name val="Arial"/>
      <family val="2"/>
    </font>
    <font>
      <b/>
      <sz val="16"/>
      <name val="Arial"/>
      <family val="2"/>
    </font>
  </fonts>
  <fills count="15">
    <fill>
      <patternFill patternType="none"/>
    </fill>
    <fill>
      <patternFill patternType="gray125"/>
    </fill>
    <fill>
      <patternFill patternType="solid">
        <fgColor theme="0"/>
        <bgColor indexed="64"/>
      </patternFill>
    </fill>
    <fill>
      <patternFill patternType="solid">
        <fgColor rgb="FFCEEEED"/>
        <bgColor indexed="64"/>
      </patternFill>
    </fill>
    <fill>
      <patternFill patternType="solid">
        <fgColor rgb="FFE6F6F6"/>
        <bgColor indexed="64"/>
      </patternFill>
    </fill>
    <fill>
      <patternFill patternType="solid">
        <fgColor theme="9" tint="-0.249977111117893"/>
        <bgColor indexed="64"/>
      </patternFill>
    </fill>
    <fill>
      <patternFill patternType="solid">
        <fgColor rgb="FFE6F7F7"/>
        <bgColor indexed="64"/>
      </patternFill>
    </fill>
    <fill>
      <patternFill patternType="solid">
        <fgColor theme="9" tint="0.79998168889431442"/>
        <bgColor indexed="64"/>
      </patternFill>
    </fill>
    <fill>
      <patternFill patternType="solid">
        <fgColor rgb="FFFFFFFF"/>
        <bgColor indexed="64"/>
      </patternFill>
    </fill>
    <fill>
      <patternFill patternType="solid">
        <fgColor rgb="FF43C0BC"/>
        <bgColor indexed="64"/>
      </patternFill>
    </fill>
    <fill>
      <patternFill patternType="solid">
        <fgColor rgb="FFB5E6E5"/>
        <bgColor indexed="64"/>
      </patternFill>
    </fill>
    <fill>
      <patternFill patternType="solid">
        <fgColor rgb="FFF2F2F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theme="9" tint="0.79998168889431442"/>
      </patternFill>
    </fill>
  </fills>
  <borders count="25">
    <border>
      <left/>
      <right/>
      <top/>
      <bottom/>
      <diagonal/>
    </border>
    <border>
      <left/>
      <right/>
      <top style="medium">
        <color rgb="FFB5E6E5"/>
      </top>
      <bottom style="medium">
        <color rgb="FFB5E6E5"/>
      </bottom>
      <diagonal/>
    </border>
    <border>
      <left/>
      <right/>
      <top/>
      <bottom style="medium">
        <color rgb="FFB5E6E5"/>
      </bottom>
      <diagonal/>
    </border>
    <border>
      <left/>
      <right/>
      <top style="medium">
        <color rgb="FFB5E6E5"/>
      </top>
      <bottom/>
      <diagonal/>
    </border>
    <border>
      <left/>
      <right style="medium">
        <color rgb="FFB5E6E5"/>
      </right>
      <top/>
      <bottom style="medium">
        <color rgb="FFB5E6E5"/>
      </bottom>
      <diagonal/>
    </border>
    <border>
      <left style="medium">
        <color rgb="FFB5E6E5"/>
      </left>
      <right/>
      <top style="medium">
        <color rgb="FFB5E6E5"/>
      </top>
      <bottom style="medium">
        <color rgb="FFB5E6E5"/>
      </bottom>
      <diagonal/>
    </border>
    <border>
      <left/>
      <right style="medium">
        <color rgb="FFB5E6E5"/>
      </right>
      <top style="medium">
        <color rgb="FFB5E6E5"/>
      </top>
      <bottom/>
      <diagonal/>
    </border>
    <border>
      <left style="medium">
        <color rgb="FFB5E6E5"/>
      </left>
      <right style="medium">
        <color rgb="FFB5E6E5"/>
      </right>
      <top style="medium">
        <color rgb="FFB5E6E5"/>
      </top>
      <bottom/>
      <diagonal/>
    </border>
    <border>
      <left style="medium">
        <color rgb="FFB5E6E5"/>
      </left>
      <right style="medium">
        <color rgb="FFB5E6E5"/>
      </right>
      <top/>
      <bottom style="medium">
        <color rgb="FFB5E6E5"/>
      </bottom>
      <diagonal/>
    </border>
    <border>
      <left style="medium">
        <color rgb="FFB5E6E5"/>
      </left>
      <right/>
      <top style="medium">
        <color rgb="FFB5E6E5"/>
      </top>
      <bottom/>
      <diagonal/>
    </border>
    <border>
      <left style="medium">
        <color rgb="FFB5E6E5"/>
      </left>
      <right/>
      <top/>
      <bottom style="medium">
        <color rgb="FFB5E6E5"/>
      </bottom>
      <diagonal/>
    </border>
    <border>
      <left style="medium">
        <color rgb="FFB5E6E5"/>
      </left>
      <right style="medium">
        <color rgb="FFB5E6E5"/>
      </right>
      <top style="medium">
        <color rgb="FFB5E6E5"/>
      </top>
      <bottom style="medium">
        <color rgb="FFB5E6E5"/>
      </bottom>
      <diagonal/>
    </border>
    <border>
      <left/>
      <right style="medium">
        <color rgb="FFB5E6E5"/>
      </right>
      <top style="medium">
        <color rgb="FFB5E6E5"/>
      </top>
      <bottom style="medium">
        <color rgb="FFB5E6E5"/>
      </bottom>
      <diagonal/>
    </border>
    <border>
      <left style="medium">
        <color rgb="FFB5E6E5"/>
      </left>
      <right style="medium">
        <color rgb="FFB5E6E5"/>
      </right>
      <top/>
      <bottom/>
      <diagonal/>
    </border>
    <border>
      <left/>
      <right style="medium">
        <color rgb="FFB5E6E5"/>
      </right>
      <top/>
      <bottom/>
      <diagonal/>
    </border>
    <border>
      <left style="medium">
        <color rgb="FFB5E6E5"/>
      </left>
      <right/>
      <top/>
      <bottom/>
      <diagonal/>
    </border>
    <border>
      <left/>
      <right style="medium">
        <color rgb="FF43C0BC"/>
      </right>
      <top style="medium">
        <color rgb="FFB5E6E5"/>
      </top>
      <bottom style="medium">
        <color rgb="FFB5E6E5"/>
      </bottom>
      <diagonal/>
    </border>
    <border>
      <left/>
      <right style="medium">
        <color rgb="FF43C0BC"/>
      </right>
      <top/>
      <bottom style="medium">
        <color rgb="FFB5E6E5"/>
      </bottom>
      <diagonal/>
    </border>
    <border>
      <left style="medium">
        <color rgb="FFB5E6E5"/>
      </left>
      <right/>
      <top style="medium">
        <color rgb="FF85D6D4"/>
      </top>
      <bottom style="medium">
        <color rgb="FF85D6D4"/>
      </bottom>
      <diagonal/>
    </border>
    <border>
      <left style="medium">
        <color rgb="FFB5E6E5"/>
      </left>
      <right style="medium">
        <color rgb="FFB5E6E5"/>
      </right>
      <top/>
      <bottom style="medium">
        <color rgb="FF85D6D4"/>
      </bottom>
      <diagonal/>
    </border>
    <border>
      <left/>
      <right style="medium">
        <color rgb="FFB5E6E5"/>
      </right>
      <top/>
      <bottom style="medium">
        <color rgb="FF85D6D4"/>
      </bottom>
      <diagonal/>
    </border>
    <border>
      <left style="medium">
        <color rgb="FFB5E6E5"/>
      </left>
      <right/>
      <top/>
      <bottom style="medium">
        <color rgb="FF85D6D4"/>
      </bottom>
      <diagonal/>
    </border>
    <border>
      <left style="thin">
        <color theme="9" tint="0.39997558519241921"/>
      </left>
      <right style="thin">
        <color theme="9" tint="0.39994506668294322"/>
      </right>
      <top style="thin">
        <color theme="9" tint="0.39994506668294322"/>
      </top>
      <bottom style="thin">
        <color theme="9" tint="0.39994506668294322"/>
      </bottom>
      <diagonal/>
    </border>
    <border>
      <left/>
      <right style="medium">
        <color rgb="FFB5E6E5"/>
      </right>
      <top style="thin">
        <color theme="9" tint="0.39994506668294322"/>
      </top>
      <bottom/>
      <diagonal/>
    </border>
    <border>
      <left/>
      <right style="medium">
        <color rgb="FFB5E6E5"/>
      </right>
      <top/>
      <bottom style="thin">
        <color theme="9" tint="0.39994506668294322"/>
      </bottom>
      <diagonal/>
    </border>
  </borders>
  <cellStyleXfs count="10">
    <xf numFmtId="0" fontId="0" fillId="0" borderId="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14" fillId="0" borderId="0" applyNumberFormat="0" applyFill="0" applyBorder="0" applyAlignment="0" applyProtection="0"/>
  </cellStyleXfs>
  <cellXfs count="420">
    <xf numFmtId="0" fontId="0" fillId="0" borderId="0" xfId="0"/>
    <xf numFmtId="0" fontId="0" fillId="2" borderId="0" xfId="0" applyFill="1"/>
    <xf numFmtId="0" fontId="6" fillId="2" borderId="0" xfId="0" applyFont="1" applyFill="1" applyAlignment="1">
      <alignment horizontal="left" vertical="top"/>
    </xf>
    <xf numFmtId="3" fontId="0" fillId="2" borderId="0" xfId="0" applyNumberFormat="1" applyFill="1"/>
    <xf numFmtId="0" fontId="4" fillId="2" borderId="0" xfId="0" applyFont="1" applyFill="1"/>
    <xf numFmtId="0" fontId="7" fillId="2" borderId="0" xfId="0" applyFont="1" applyFill="1"/>
    <xf numFmtId="3" fontId="1" fillId="2" borderId="0" xfId="0" applyNumberFormat="1" applyFont="1" applyFill="1" applyAlignment="1">
      <alignment wrapText="1"/>
    </xf>
    <xf numFmtId="164" fontId="4" fillId="2" borderId="0" xfId="0" applyNumberFormat="1" applyFont="1" applyFill="1"/>
    <xf numFmtId="0" fontId="13" fillId="2" borderId="0" xfId="0" applyFont="1" applyFill="1" applyAlignment="1">
      <alignment horizontal="left" vertical="center"/>
    </xf>
    <xf numFmtId="0" fontId="0" fillId="2" borderId="0" xfId="0" applyFill="1" applyAlignment="1">
      <alignment horizontal="left" vertical="top"/>
    </xf>
    <xf numFmtId="0" fontId="5" fillId="2" borderId="0" xfId="0" applyFont="1" applyFill="1"/>
    <xf numFmtId="0" fontId="2" fillId="2" borderId="0" xfId="0" applyFont="1" applyFill="1" applyAlignment="1">
      <alignment vertical="center" wrapText="1"/>
    </xf>
    <xf numFmtId="0" fontId="10" fillId="2" borderId="0" xfId="0" applyFont="1" applyFill="1" applyAlignment="1">
      <alignment vertical="center"/>
    </xf>
    <xf numFmtId="0" fontId="2" fillId="2" borderId="0" xfId="0" applyFont="1" applyFill="1" applyAlignment="1">
      <alignment vertical="top" wrapText="1"/>
    </xf>
    <xf numFmtId="0" fontId="4" fillId="2" borderId="0" xfId="0" applyFont="1" applyFill="1" applyAlignment="1">
      <alignment horizontal="left"/>
    </xf>
    <xf numFmtId="0" fontId="8" fillId="2" borderId="0" xfId="0" applyFont="1" applyFill="1"/>
    <xf numFmtId="0" fontId="9" fillId="2" borderId="0" xfId="0" applyFont="1" applyFill="1" applyAlignment="1">
      <alignment vertical="center"/>
    </xf>
    <xf numFmtId="0" fontId="4" fillId="2" borderId="0" xfId="0" applyFont="1" applyFill="1" applyAlignment="1">
      <alignment wrapText="1"/>
    </xf>
    <xf numFmtId="0" fontId="8" fillId="2" borderId="0" xfId="0" applyFont="1" applyFill="1" applyAlignment="1">
      <alignment vertical="top"/>
    </xf>
    <xf numFmtId="0" fontId="4" fillId="2" borderId="0" xfId="0" applyFont="1" applyFill="1" applyAlignment="1">
      <alignment vertical="center"/>
    </xf>
    <xf numFmtId="0" fontId="11" fillId="2" borderId="0" xfId="0" applyFont="1" applyFill="1"/>
    <xf numFmtId="0" fontId="18" fillId="2" borderId="0" xfId="0" applyFont="1" applyFill="1"/>
    <xf numFmtId="0" fontId="19" fillId="2" borderId="0" xfId="0" applyFont="1" applyFill="1" applyAlignment="1">
      <alignment vertical="top" wrapText="1"/>
    </xf>
    <xf numFmtId="0" fontId="16" fillId="9" borderId="11" xfId="0" applyFont="1" applyFill="1" applyBorder="1" applyAlignment="1">
      <alignment vertical="center" wrapText="1"/>
    </xf>
    <xf numFmtId="0" fontId="15" fillId="0" borderId="11" xfId="0" applyFont="1" applyBorder="1" applyAlignment="1">
      <alignment horizontal="left" vertical="top" wrapText="1"/>
    </xf>
    <xf numFmtId="0" fontId="15" fillId="0" borderId="8" xfId="0" applyFont="1" applyBorder="1" applyAlignment="1">
      <alignment horizontal="left" vertical="top" wrapText="1"/>
    </xf>
    <xf numFmtId="0" fontId="16" fillId="0" borderId="11" xfId="0" applyFont="1" applyBorder="1" applyAlignment="1">
      <alignment horizontal="left" vertical="top" wrapText="1"/>
    </xf>
    <xf numFmtId="0" fontId="16" fillId="9" borderId="6" xfId="0" applyFont="1" applyFill="1" applyBorder="1" applyAlignment="1">
      <alignment vertical="center" wrapText="1"/>
    </xf>
    <xf numFmtId="0" fontId="15" fillId="0" borderId="7" xfId="0" applyFont="1" applyBorder="1" applyAlignment="1">
      <alignment horizontal="left" vertical="top" wrapText="1"/>
    </xf>
    <xf numFmtId="0" fontId="15" fillId="0" borderId="7" xfId="0" applyFont="1" applyBorder="1" applyAlignment="1">
      <alignment vertical="top" wrapText="1"/>
    </xf>
    <xf numFmtId="0" fontId="15" fillId="0" borderId="7" xfId="0" applyFont="1" applyBorder="1" applyAlignment="1">
      <alignment vertical="center" wrapText="1"/>
    </xf>
    <xf numFmtId="0" fontId="12" fillId="2" borderId="0" xfId="0" applyFont="1" applyFill="1" applyAlignment="1">
      <alignment vertical="top"/>
    </xf>
    <xf numFmtId="0" fontId="12" fillId="2" borderId="0" xfId="0" applyFont="1" applyFill="1"/>
    <xf numFmtId="0" fontId="12" fillId="2" borderId="9" xfId="0" applyFont="1" applyFill="1" applyBorder="1"/>
    <xf numFmtId="0" fontId="12" fillId="2" borderId="6" xfId="0" applyFont="1" applyFill="1" applyBorder="1"/>
    <xf numFmtId="0" fontId="17" fillId="0" borderId="11" xfId="9" applyFont="1" applyBorder="1" applyAlignment="1">
      <alignment horizontal="left" vertical="top" wrapText="1"/>
    </xf>
    <xf numFmtId="0" fontId="12" fillId="2" borderId="7" xfId="0" applyFont="1" applyFill="1" applyBorder="1" applyAlignment="1">
      <alignment wrapText="1"/>
    </xf>
    <xf numFmtId="0" fontId="17" fillId="0" borderId="8" xfId="9" applyFont="1" applyBorder="1" applyAlignment="1">
      <alignment horizontal="left" vertical="top" wrapText="1"/>
    </xf>
    <xf numFmtId="0" fontId="12" fillId="2" borderId="0" xfId="0" applyFont="1" applyFill="1" applyAlignment="1">
      <alignment wrapText="1"/>
    </xf>
    <xf numFmtId="0" fontId="12" fillId="2" borderId="7" xfId="0" applyFont="1" applyFill="1" applyBorder="1" applyAlignment="1">
      <alignment horizontal="left" vertical="top" wrapText="1"/>
    </xf>
    <xf numFmtId="0" fontId="12" fillId="2" borderId="0" xfId="0" applyFont="1" applyFill="1" applyAlignment="1">
      <alignment horizontal="left" vertical="top"/>
    </xf>
    <xf numFmtId="0" fontId="21" fillId="2" borderId="0" xfId="0" applyFont="1" applyFill="1"/>
    <xf numFmtId="0" fontId="16" fillId="3" borderId="11" xfId="0" applyFont="1" applyFill="1" applyBorder="1" applyAlignment="1">
      <alignment vertical="center" wrapText="1"/>
    </xf>
    <xf numFmtId="0" fontId="16" fillId="3" borderId="12" xfId="0" applyFont="1" applyFill="1" applyBorder="1" applyAlignment="1">
      <alignment vertical="center" wrapText="1"/>
    </xf>
    <xf numFmtId="0" fontId="15" fillId="0" borderId="8" xfId="0" applyFont="1" applyBorder="1" applyAlignment="1">
      <alignment vertical="center" wrapText="1"/>
    </xf>
    <xf numFmtId="0" fontId="15" fillId="0" borderId="4" xfId="0" applyFont="1" applyBorder="1" applyAlignment="1">
      <alignment horizontal="right" vertical="center" wrapText="1"/>
    </xf>
    <xf numFmtId="3" fontId="15" fillId="0" borderId="4" xfId="0" applyNumberFormat="1" applyFont="1" applyBorder="1" applyAlignment="1">
      <alignment horizontal="right" vertical="center" wrapText="1"/>
    </xf>
    <xf numFmtId="9" fontId="15" fillId="0" borderId="4" xfId="0" applyNumberFormat="1" applyFont="1" applyBorder="1" applyAlignment="1">
      <alignment horizontal="right" vertical="center" wrapText="1"/>
    </xf>
    <xf numFmtId="0" fontId="15" fillId="0" borderId="13" xfId="0" applyFont="1" applyBorder="1" applyAlignment="1">
      <alignment vertical="center" wrapText="1"/>
    </xf>
    <xf numFmtId="3" fontId="15" fillId="0" borderId="7" xfId="0" applyNumberFormat="1" applyFont="1" applyBorder="1" applyAlignment="1">
      <alignment vertical="center" wrapText="1"/>
    </xf>
    <xf numFmtId="9" fontId="15" fillId="0" borderId="7" xfId="0" applyNumberFormat="1" applyFont="1" applyBorder="1" applyAlignment="1">
      <alignment vertical="center" wrapText="1"/>
    </xf>
    <xf numFmtId="0" fontId="16" fillId="3" borderId="8"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5" fillId="8" borderId="8" xfId="0" applyFont="1" applyFill="1" applyBorder="1" applyAlignment="1">
      <alignment vertical="center" wrapText="1"/>
    </xf>
    <xf numFmtId="0" fontId="15" fillId="8" borderId="4" xfId="0" applyFont="1" applyFill="1" applyBorder="1" applyAlignment="1">
      <alignment horizontal="right" vertical="center" wrapText="1"/>
    </xf>
    <xf numFmtId="3" fontId="15" fillId="8" borderId="4" xfId="0" applyNumberFormat="1" applyFont="1" applyFill="1" applyBorder="1" applyAlignment="1">
      <alignment horizontal="right" vertical="center" wrapText="1"/>
    </xf>
    <xf numFmtId="9" fontId="15" fillId="8" borderId="4" xfId="0" applyNumberFormat="1" applyFont="1" applyFill="1" applyBorder="1" applyAlignment="1">
      <alignment horizontal="right" vertical="center" wrapText="1"/>
    </xf>
    <xf numFmtId="0" fontId="16" fillId="3" borderId="14" xfId="0" applyFont="1" applyFill="1" applyBorder="1" applyAlignment="1">
      <alignment vertical="center" wrapText="1"/>
    </xf>
    <xf numFmtId="0" fontId="16" fillId="3" borderId="4" xfId="0" applyFont="1" applyFill="1" applyBorder="1" applyAlignment="1">
      <alignment vertical="center" wrapText="1"/>
    </xf>
    <xf numFmtId="0" fontId="16" fillId="3" borderId="13" xfId="0" applyFont="1" applyFill="1" applyBorder="1" applyAlignment="1">
      <alignment horizontal="left" vertical="center" wrapText="1"/>
    </xf>
    <xf numFmtId="0" fontId="16" fillId="9" borderId="8" xfId="0" applyFont="1" applyFill="1" applyBorder="1" applyAlignment="1">
      <alignment vertical="center" wrapText="1"/>
    </xf>
    <xf numFmtId="0" fontId="16" fillId="9" borderId="4" xfId="0" applyFont="1" applyFill="1" applyBorder="1" applyAlignment="1">
      <alignment vertical="center" wrapText="1"/>
    </xf>
    <xf numFmtId="10" fontId="15" fillId="8" borderId="4" xfId="0" applyNumberFormat="1" applyFont="1" applyFill="1" applyBorder="1" applyAlignment="1">
      <alignment horizontal="right" vertical="center" wrapText="1"/>
    </xf>
    <xf numFmtId="0" fontId="24" fillId="2" borderId="0" xfId="0" applyFont="1" applyFill="1" applyAlignment="1">
      <alignment vertical="center"/>
    </xf>
    <xf numFmtId="0" fontId="26" fillId="2" borderId="0" xfId="0" applyFont="1" applyFill="1" applyAlignment="1">
      <alignment vertical="center" wrapText="1"/>
    </xf>
    <xf numFmtId="0" fontId="27" fillId="2" borderId="0" xfId="0" applyFont="1" applyFill="1"/>
    <xf numFmtId="0" fontId="15" fillId="0" borderId="4" xfId="0" applyFont="1" applyBorder="1" applyAlignment="1">
      <alignment vertical="center" wrapText="1"/>
    </xf>
    <xf numFmtId="0" fontId="28" fillId="10" borderId="8" xfId="0" applyFont="1" applyFill="1" applyBorder="1" applyAlignment="1">
      <alignment vertical="center" wrapText="1"/>
    </xf>
    <xf numFmtId="0" fontId="28" fillId="10" borderId="4" xfId="0" applyFont="1" applyFill="1" applyBorder="1" applyAlignment="1">
      <alignment vertical="center" wrapText="1"/>
    </xf>
    <xf numFmtId="0" fontId="28" fillId="2" borderId="0" xfId="0" applyFont="1" applyFill="1" applyAlignment="1">
      <alignment vertical="center"/>
    </xf>
    <xf numFmtId="0" fontId="31" fillId="2" borderId="0" xfId="0" applyFont="1" applyFill="1"/>
    <xf numFmtId="0" fontId="28" fillId="0" borderId="14" xfId="0" applyFont="1" applyBorder="1" applyAlignment="1">
      <alignment vertical="center" wrapText="1"/>
    </xf>
    <xf numFmtId="0" fontId="29" fillId="0" borderId="8" xfId="0" applyFont="1" applyBorder="1" applyAlignment="1">
      <alignment vertical="center" wrapText="1"/>
    </xf>
    <xf numFmtId="0" fontId="29" fillId="0" borderId="4" xfId="0" applyFont="1" applyBorder="1" applyAlignment="1">
      <alignment vertical="center" wrapText="1"/>
    </xf>
    <xf numFmtId="0" fontId="29" fillId="0" borderId="14" xfId="0" applyFont="1" applyBorder="1" applyAlignment="1">
      <alignment vertical="center" wrapText="1"/>
    </xf>
    <xf numFmtId="0" fontId="29" fillId="0" borderId="13" xfId="0" applyFont="1" applyBorder="1" applyAlignment="1">
      <alignment vertical="center" wrapText="1"/>
    </xf>
    <xf numFmtId="0" fontId="32" fillId="0" borderId="13" xfId="0" applyFont="1" applyBorder="1" applyAlignment="1">
      <alignment horizontal="left" vertical="center" wrapText="1" indent="3"/>
    </xf>
    <xf numFmtId="0" fontId="32" fillId="0" borderId="8" xfId="0" applyFont="1" applyBorder="1" applyAlignment="1">
      <alignment horizontal="left" vertical="center" wrapText="1" indent="3"/>
    </xf>
    <xf numFmtId="0" fontId="29" fillId="11" borderId="4" xfId="0" applyFont="1" applyFill="1" applyBorder="1" applyAlignment="1">
      <alignment vertical="center" wrapText="1"/>
    </xf>
    <xf numFmtId="0" fontId="32" fillId="0" borderId="14" xfId="0" applyFont="1" applyBorder="1" applyAlignment="1">
      <alignment horizontal="left" vertical="center" wrapText="1" indent="3"/>
    </xf>
    <xf numFmtId="0" fontId="31" fillId="0" borderId="0" xfId="0" applyFont="1" applyAlignment="1">
      <alignment horizontal="justify" vertical="center"/>
    </xf>
    <xf numFmtId="0" fontId="31" fillId="0" borderId="0" xfId="0" applyFont="1"/>
    <xf numFmtId="0" fontId="31" fillId="0" borderId="14" xfId="0" applyFont="1" applyBorder="1" applyAlignment="1">
      <alignment vertical="top" wrapText="1"/>
    </xf>
    <xf numFmtId="0" fontId="31" fillId="0" borderId="14" xfId="0" applyFont="1" applyBorder="1" applyAlignment="1">
      <alignment horizontal="left" vertical="center" wrapText="1" indent="5"/>
    </xf>
    <xf numFmtId="0" fontId="31" fillId="0" borderId="4" xfId="0" applyFont="1" applyBorder="1" applyAlignment="1">
      <alignment vertical="top" wrapText="1"/>
    </xf>
    <xf numFmtId="0" fontId="31" fillId="0" borderId="4" xfId="0" applyFont="1" applyBorder="1" applyAlignment="1">
      <alignment horizontal="left" vertical="center" wrapText="1" indent="5"/>
    </xf>
    <xf numFmtId="0" fontId="28" fillId="10" borderId="17" xfId="0" applyFont="1" applyFill="1" applyBorder="1" applyAlignment="1">
      <alignment vertical="center" wrapText="1"/>
    </xf>
    <xf numFmtId="0" fontId="29" fillId="0" borderId="17" xfId="0" applyFont="1" applyBorder="1" applyAlignment="1">
      <alignment vertical="center" wrapText="1"/>
    </xf>
    <xf numFmtId="0" fontId="16" fillId="9" borderId="12" xfId="0" applyFont="1" applyFill="1" applyBorder="1" applyAlignment="1">
      <alignment vertical="center" wrapText="1"/>
    </xf>
    <xf numFmtId="0" fontId="16" fillId="9" borderId="11" xfId="0" applyFont="1" applyFill="1" applyBorder="1" applyAlignment="1">
      <alignment horizontal="left" vertical="center" wrapText="1"/>
    </xf>
    <xf numFmtId="0" fontId="16" fillId="9" borderId="12" xfId="0" applyFont="1" applyFill="1" applyBorder="1" applyAlignment="1">
      <alignment horizontal="left" vertical="center" wrapText="1"/>
    </xf>
    <xf numFmtId="0" fontId="15" fillId="0" borderId="8" xfId="0" applyFont="1" applyBorder="1" applyAlignment="1">
      <alignment horizontal="left" vertical="center" wrapText="1"/>
    </xf>
    <xf numFmtId="0" fontId="15" fillId="0" borderId="4" xfId="0" applyFont="1" applyBorder="1" applyAlignment="1">
      <alignment horizontal="left" vertical="center" wrapText="1"/>
    </xf>
    <xf numFmtId="0" fontId="25" fillId="2" borderId="0" xfId="0" applyFont="1" applyFill="1" applyAlignment="1">
      <alignment vertical="top" wrapText="1"/>
    </xf>
    <xf numFmtId="0" fontId="16" fillId="3" borderId="8" xfId="0" applyFont="1" applyFill="1" applyBorder="1" applyAlignment="1">
      <alignment vertical="center" wrapText="1"/>
    </xf>
    <xf numFmtId="0" fontId="16" fillId="3" borderId="7" xfId="0" applyFont="1" applyFill="1" applyBorder="1" applyAlignment="1">
      <alignment vertical="center" wrapText="1"/>
    </xf>
    <xf numFmtId="0" fontId="30" fillId="2" borderId="0" xfId="0" applyFont="1" applyFill="1" applyAlignment="1">
      <alignment horizontal="left" vertical="center"/>
    </xf>
    <xf numFmtId="0" fontId="24" fillId="2" borderId="0" xfId="0" applyFont="1" applyFill="1" applyAlignment="1">
      <alignment horizontal="left" vertical="center"/>
    </xf>
    <xf numFmtId="167" fontId="15" fillId="0" borderId="4" xfId="0" applyNumberFormat="1" applyFont="1" applyBorder="1" applyAlignment="1">
      <alignment horizontal="right" vertical="center" wrapText="1"/>
    </xf>
    <xf numFmtId="0" fontId="16" fillId="9" borderId="7" xfId="0" applyFont="1" applyFill="1" applyBorder="1" applyAlignment="1">
      <alignment vertical="center" wrapText="1"/>
    </xf>
    <xf numFmtId="0" fontId="15" fillId="8" borderId="8" xfId="0" applyFont="1" applyFill="1" applyBorder="1" applyAlignment="1">
      <alignment vertical="center"/>
    </xf>
    <xf numFmtId="0" fontId="36" fillId="8" borderId="8" xfId="0" applyFont="1" applyFill="1" applyBorder="1" applyAlignment="1">
      <alignment horizontal="right" vertical="center"/>
    </xf>
    <xf numFmtId="3" fontId="36" fillId="8" borderId="4" xfId="0" applyNumberFormat="1" applyFont="1" applyFill="1" applyBorder="1" applyAlignment="1">
      <alignment horizontal="right" vertical="center" wrapText="1"/>
    </xf>
    <xf numFmtId="0" fontId="36" fillId="8" borderId="4" xfId="0" applyFont="1" applyFill="1" applyBorder="1" applyAlignment="1">
      <alignment horizontal="right" vertical="center" wrapText="1"/>
    </xf>
    <xf numFmtId="0" fontId="36" fillId="0" borderId="4" xfId="0" applyFont="1" applyBorder="1" applyAlignment="1">
      <alignment horizontal="right" vertical="center" wrapText="1"/>
    </xf>
    <xf numFmtId="9" fontId="36" fillId="0" borderId="4" xfId="0" applyNumberFormat="1" applyFont="1" applyBorder="1" applyAlignment="1">
      <alignment horizontal="right" vertical="center" wrapText="1"/>
    </xf>
    <xf numFmtId="3" fontId="16" fillId="9" borderId="4" xfId="0" applyNumberFormat="1" applyFont="1" applyFill="1" applyBorder="1" applyAlignment="1">
      <alignment horizontal="right" vertical="center" wrapText="1"/>
    </xf>
    <xf numFmtId="9" fontId="16" fillId="9" borderId="4" xfId="0" applyNumberFormat="1" applyFont="1" applyFill="1" applyBorder="1" applyAlignment="1">
      <alignment horizontal="right" vertical="center" wrapText="1"/>
    </xf>
    <xf numFmtId="0" fontId="16" fillId="9" borderId="6" xfId="0" applyFont="1" applyFill="1" applyBorder="1" applyAlignment="1">
      <alignment horizontal="left" vertical="center" wrapText="1"/>
    </xf>
    <xf numFmtId="0" fontId="16" fillId="9" borderId="8" xfId="0" applyFont="1" applyFill="1" applyBorder="1" applyAlignment="1">
      <alignment horizontal="left" vertical="center"/>
    </xf>
    <xf numFmtId="0" fontId="16" fillId="9" borderId="4" xfId="0" applyFont="1" applyFill="1" applyBorder="1" applyAlignment="1">
      <alignment horizontal="left" vertical="center" wrapText="1"/>
    </xf>
    <xf numFmtId="0" fontId="16" fillId="9" borderId="8" xfId="0" applyFont="1" applyFill="1" applyBorder="1" applyAlignment="1">
      <alignment horizontal="left" vertical="center" wrapText="1"/>
    </xf>
    <xf numFmtId="0" fontId="15" fillId="8" borderId="8" xfId="0" applyFont="1" applyFill="1" applyBorder="1" applyAlignment="1">
      <alignment horizontal="left" vertical="center"/>
    </xf>
    <xf numFmtId="9" fontId="12" fillId="0" borderId="4" xfId="0" applyNumberFormat="1" applyFont="1" applyBorder="1" applyAlignment="1">
      <alignment horizontal="right" vertical="center" wrapText="1"/>
    </xf>
    <xf numFmtId="0" fontId="12" fillId="0" borderId="4" xfId="0" applyFont="1" applyBorder="1" applyAlignment="1">
      <alignment horizontal="right" vertical="center" wrapText="1"/>
    </xf>
    <xf numFmtId="0" fontId="15" fillId="2" borderId="0" xfId="0" applyFont="1" applyFill="1" applyAlignment="1">
      <alignment vertical="top" wrapText="1"/>
    </xf>
    <xf numFmtId="0" fontId="15" fillId="8" borderId="8" xfId="0" applyFont="1" applyFill="1" applyBorder="1" applyAlignment="1">
      <alignment horizontal="left" vertical="center" wrapText="1"/>
    </xf>
    <xf numFmtId="0" fontId="10" fillId="2" borderId="0" xfId="0" applyFont="1" applyFill="1" applyAlignment="1">
      <alignment vertical="top" wrapText="1"/>
    </xf>
    <xf numFmtId="0" fontId="16" fillId="4" borderId="8" xfId="0" applyFont="1" applyFill="1" applyBorder="1" applyAlignment="1">
      <alignment horizontal="left" vertical="center"/>
    </xf>
    <xf numFmtId="3" fontId="16" fillId="4" borderId="4" xfId="0" applyNumberFormat="1" applyFont="1" applyFill="1" applyBorder="1" applyAlignment="1">
      <alignment horizontal="right" vertical="center"/>
    </xf>
    <xf numFmtId="0" fontId="16" fillId="4" borderId="4" xfId="0" applyFont="1" applyFill="1" applyBorder="1" applyAlignment="1">
      <alignment horizontal="right" vertical="center"/>
    </xf>
    <xf numFmtId="10" fontId="16" fillId="4" borderId="4" xfId="0" applyNumberFormat="1" applyFont="1" applyFill="1" applyBorder="1" applyAlignment="1">
      <alignment horizontal="right" vertical="center"/>
    </xf>
    <xf numFmtId="3" fontId="15" fillId="8" borderId="4" xfId="0" applyNumberFormat="1" applyFont="1" applyFill="1" applyBorder="1" applyAlignment="1">
      <alignment horizontal="right" vertical="center"/>
    </xf>
    <xf numFmtId="0" fontId="15" fillId="8" borderId="4" xfId="0" applyFont="1" applyFill="1" applyBorder="1" applyAlignment="1">
      <alignment horizontal="right" vertical="center"/>
    </xf>
    <xf numFmtId="10" fontId="15" fillId="8" borderId="4" xfId="0" applyNumberFormat="1" applyFont="1" applyFill="1" applyBorder="1" applyAlignment="1">
      <alignment horizontal="right" vertical="center"/>
    </xf>
    <xf numFmtId="3" fontId="16" fillId="9" borderId="4" xfId="0" applyNumberFormat="1" applyFont="1" applyFill="1" applyBorder="1" applyAlignment="1">
      <alignment horizontal="right" vertical="center"/>
    </xf>
    <xf numFmtId="10" fontId="16" fillId="9" borderId="4" xfId="0" applyNumberFormat="1" applyFont="1" applyFill="1" applyBorder="1" applyAlignment="1">
      <alignment horizontal="right" vertical="center"/>
    </xf>
    <xf numFmtId="0" fontId="15" fillId="2" borderId="13" xfId="0" applyFont="1" applyFill="1" applyBorder="1" applyAlignment="1">
      <alignment vertical="center" wrapText="1"/>
    </xf>
    <xf numFmtId="0" fontId="15" fillId="2" borderId="8" xfId="0" applyFont="1" applyFill="1" applyBorder="1" applyAlignment="1">
      <alignment vertical="center" wrapText="1"/>
    </xf>
    <xf numFmtId="0" fontId="10" fillId="2" borderId="0" xfId="0" applyFont="1" applyFill="1" applyAlignment="1">
      <alignment vertical="top"/>
    </xf>
    <xf numFmtId="3" fontId="12" fillId="0" borderId="4" xfId="0" applyNumberFormat="1" applyFont="1" applyBorder="1" applyAlignment="1">
      <alignment horizontal="right" vertical="center" wrapText="1"/>
    </xf>
    <xf numFmtId="10" fontId="12" fillId="0" borderId="4" xfId="0" applyNumberFormat="1" applyFont="1" applyBorder="1" applyAlignment="1">
      <alignment horizontal="right" vertical="center" wrapText="1"/>
    </xf>
    <xf numFmtId="10" fontId="16" fillId="9" borderId="4" xfId="0" applyNumberFormat="1" applyFont="1" applyFill="1" applyBorder="1" applyAlignment="1">
      <alignment horizontal="right" vertical="center" wrapText="1"/>
    </xf>
    <xf numFmtId="0" fontId="18" fillId="2" borderId="0" xfId="0" applyFont="1" applyFill="1" applyAlignment="1">
      <alignment vertical="top"/>
    </xf>
    <xf numFmtId="0" fontId="16" fillId="9" borderId="4" xfId="0" applyFont="1" applyFill="1" applyBorder="1" applyAlignment="1">
      <alignment horizontal="right" vertical="center" wrapText="1"/>
    </xf>
    <xf numFmtId="0" fontId="38" fillId="2" borderId="0" xfId="0" applyFont="1" applyFill="1" applyAlignment="1">
      <alignment vertical="top" wrapText="1"/>
    </xf>
    <xf numFmtId="0" fontId="18" fillId="2" borderId="0" xfId="0" applyFont="1" applyFill="1" applyAlignment="1">
      <alignment vertical="top" wrapText="1"/>
    </xf>
    <xf numFmtId="3" fontId="16" fillId="3" borderId="4" xfId="0" applyNumberFormat="1" applyFont="1" applyFill="1" applyBorder="1" applyAlignment="1">
      <alignment horizontal="right" vertical="center"/>
    </xf>
    <xf numFmtId="3" fontId="15" fillId="4" borderId="4" xfId="0" applyNumberFormat="1" applyFont="1" applyFill="1" applyBorder="1" applyAlignment="1">
      <alignment horizontal="right" vertical="center"/>
    </xf>
    <xf numFmtId="0" fontId="15" fillId="0" borderId="8" xfId="0" applyFont="1" applyBorder="1" applyAlignment="1">
      <alignment horizontal="left" vertical="center"/>
    </xf>
    <xf numFmtId="3" fontId="12" fillId="0" borderId="4" xfId="0" applyNumberFormat="1" applyFont="1" applyBorder="1" applyAlignment="1">
      <alignment horizontal="right" vertical="center"/>
    </xf>
    <xf numFmtId="0" fontId="15" fillId="8" borderId="4" xfId="0" applyFont="1" applyFill="1" applyBorder="1" applyAlignment="1">
      <alignment horizontal="left" vertical="center"/>
    </xf>
    <xf numFmtId="0" fontId="15" fillId="4" borderId="4" xfId="0" applyFont="1" applyFill="1" applyBorder="1" applyAlignment="1">
      <alignment horizontal="right" vertical="center"/>
    </xf>
    <xf numFmtId="0" fontId="16" fillId="3" borderId="4" xfId="0" applyFont="1" applyFill="1" applyBorder="1" applyAlignment="1">
      <alignment horizontal="right" vertical="center"/>
    </xf>
    <xf numFmtId="0" fontId="12" fillId="0" borderId="8" xfId="0" applyFont="1" applyBorder="1" applyAlignment="1">
      <alignment horizontal="left" vertical="center" wrapText="1"/>
    </xf>
    <xf numFmtId="0" fontId="12" fillId="0" borderId="4" xfId="0" applyFont="1" applyBorder="1" applyAlignment="1">
      <alignment horizontal="right" vertical="center"/>
    </xf>
    <xf numFmtId="0" fontId="12" fillId="0" borderId="0" xfId="0" applyFont="1" applyAlignment="1">
      <alignment horizontal="justify" vertical="center" wrapText="1"/>
    </xf>
    <xf numFmtId="0" fontId="16" fillId="9" borderId="9" xfId="0" applyFont="1" applyFill="1" applyBorder="1" applyAlignment="1">
      <alignment vertical="center" wrapText="1"/>
    </xf>
    <xf numFmtId="0" fontId="16" fillId="9" borderId="10" xfId="0" applyFont="1" applyFill="1" applyBorder="1" applyAlignment="1">
      <alignment vertical="center" wrapText="1"/>
    </xf>
    <xf numFmtId="3" fontId="15" fillId="8" borderId="5" xfId="0" applyNumberFormat="1" applyFont="1" applyFill="1" applyBorder="1" applyAlignment="1">
      <alignment vertical="center" wrapText="1"/>
    </xf>
    <xf numFmtId="3" fontId="15" fillId="8" borderId="11" xfId="0" applyNumberFormat="1" applyFont="1" applyFill="1" applyBorder="1" applyAlignment="1">
      <alignment vertical="center"/>
    </xf>
    <xf numFmtId="0" fontId="15" fillId="3" borderId="1" xfId="0" applyFont="1" applyFill="1" applyBorder="1" applyAlignment="1">
      <alignment horizontal="left" vertical="center" wrapText="1"/>
    </xf>
    <xf numFmtId="0" fontId="36" fillId="0" borderId="8" xfId="0" applyFont="1" applyBorder="1" applyAlignment="1">
      <alignment horizontal="right" vertical="center" wrapText="1"/>
    </xf>
    <xf numFmtId="0" fontId="41" fillId="4" borderId="8" xfId="0" applyFont="1" applyFill="1" applyBorder="1" applyAlignment="1">
      <alignment horizontal="right" vertical="center" wrapText="1"/>
    </xf>
    <xf numFmtId="0" fontId="41" fillId="0" borderId="8" xfId="0" applyFont="1" applyBorder="1" applyAlignment="1">
      <alignment horizontal="right" vertical="center" wrapText="1"/>
    </xf>
    <xf numFmtId="0" fontId="39" fillId="0" borderId="8" xfId="0" applyFont="1" applyBorder="1" applyAlignment="1">
      <alignment horizontal="left" vertical="center" wrapText="1"/>
    </xf>
    <xf numFmtId="0" fontId="15" fillId="8" borderId="18" xfId="0" applyFont="1" applyFill="1" applyBorder="1" applyAlignment="1">
      <alignment vertical="center" wrapText="1"/>
    </xf>
    <xf numFmtId="0" fontId="15" fillId="0" borderId="19" xfId="0" applyFont="1" applyBorder="1" applyAlignment="1">
      <alignment vertical="center" wrapText="1"/>
    </xf>
    <xf numFmtId="0" fontId="15" fillId="0" borderId="20" xfId="0" applyFont="1" applyBorder="1" applyAlignment="1">
      <alignment vertical="center" wrapText="1"/>
    </xf>
    <xf numFmtId="0" fontId="16" fillId="9" borderId="13" xfId="0" applyFont="1" applyFill="1" applyBorder="1" applyAlignment="1">
      <alignment vertical="center" wrapText="1"/>
    </xf>
    <xf numFmtId="0" fontId="16" fillId="9" borderId="14" xfId="0" applyFont="1" applyFill="1" applyBorder="1" applyAlignment="1">
      <alignment vertical="center" wrapText="1"/>
    </xf>
    <xf numFmtId="0" fontId="16" fillId="9" borderId="19" xfId="0" applyFont="1" applyFill="1" applyBorder="1" applyAlignment="1">
      <alignment horizontal="left" vertical="center" wrapText="1"/>
    </xf>
    <xf numFmtId="0" fontId="16" fillId="9" borderId="20" xfId="0" applyFont="1" applyFill="1" applyBorder="1" applyAlignment="1">
      <alignment horizontal="left" vertical="center" wrapText="1"/>
    </xf>
    <xf numFmtId="0" fontId="16" fillId="9" borderId="20" xfId="0" applyFont="1" applyFill="1" applyBorder="1" applyAlignment="1">
      <alignment vertical="center" wrapText="1"/>
    </xf>
    <xf numFmtId="0" fontId="15" fillId="8" borderId="10" xfId="0" applyFont="1" applyFill="1" applyBorder="1" applyAlignment="1">
      <alignment vertical="center" wrapText="1"/>
    </xf>
    <xf numFmtId="0" fontId="15" fillId="0" borderId="8" xfId="0" applyFont="1" applyBorder="1" applyAlignment="1">
      <alignment horizontal="right" vertical="center" wrapText="1"/>
    </xf>
    <xf numFmtId="0" fontId="15" fillId="8" borderId="21" xfId="0" applyFont="1" applyFill="1" applyBorder="1" applyAlignment="1">
      <alignment vertical="center" wrapText="1"/>
    </xf>
    <xf numFmtId="0" fontId="15" fillId="0" borderId="19" xfId="0" applyFont="1" applyBorder="1" applyAlignment="1">
      <alignment horizontal="right" vertical="center" wrapText="1"/>
    </xf>
    <xf numFmtId="0" fontId="15" fillId="0" borderId="20" xfId="0" applyFont="1" applyBorder="1" applyAlignment="1">
      <alignment horizontal="right" vertical="center" wrapText="1"/>
    </xf>
    <xf numFmtId="0" fontId="12" fillId="0" borderId="8" xfId="0" applyFont="1" applyBorder="1" applyAlignment="1">
      <alignment horizontal="right" vertical="center" wrapText="1"/>
    </xf>
    <xf numFmtId="0" fontId="15" fillId="8" borderId="21" xfId="0" applyFont="1" applyFill="1" applyBorder="1" applyAlignment="1">
      <alignment horizontal="left" vertical="center" wrapText="1"/>
    </xf>
    <xf numFmtId="0" fontId="12" fillId="0" borderId="19" xfId="0" applyFont="1" applyBorder="1" applyAlignment="1">
      <alignment horizontal="right" vertical="center" wrapText="1"/>
    </xf>
    <xf numFmtId="0" fontId="12" fillId="0" borderId="20" xfId="0" applyFont="1" applyBorder="1" applyAlignment="1">
      <alignment horizontal="right" vertical="center" wrapText="1"/>
    </xf>
    <xf numFmtId="3" fontId="16" fillId="3" borderId="4" xfId="0" applyNumberFormat="1" applyFont="1" applyFill="1" applyBorder="1" applyAlignment="1">
      <alignment horizontal="center" vertical="center" wrapText="1"/>
    </xf>
    <xf numFmtId="0" fontId="16" fillId="3" borderId="4" xfId="0" applyFont="1" applyFill="1" applyBorder="1" applyAlignment="1">
      <alignment horizontal="center" vertical="center" wrapText="1"/>
    </xf>
    <xf numFmtId="10" fontId="16" fillId="3" borderId="4" xfId="0" applyNumberFormat="1" applyFont="1" applyFill="1" applyBorder="1" applyAlignment="1">
      <alignment horizontal="center" vertical="center" wrapText="1"/>
    </xf>
    <xf numFmtId="3" fontId="15" fillId="8" borderId="4" xfId="0" applyNumberFormat="1" applyFont="1" applyFill="1" applyBorder="1" applyAlignment="1">
      <alignment horizontal="center" vertical="center"/>
    </xf>
    <xf numFmtId="0" fontId="15" fillId="8" borderId="4" xfId="0" applyFont="1" applyFill="1" applyBorder="1" applyAlignment="1">
      <alignment horizontal="center" vertical="center"/>
    </xf>
    <xf numFmtId="10" fontId="15" fillId="8" borderId="4" xfId="0" applyNumberFormat="1" applyFont="1" applyFill="1" applyBorder="1" applyAlignment="1">
      <alignment horizontal="center" vertical="center"/>
    </xf>
    <xf numFmtId="3" fontId="16" fillId="3" borderId="4" xfId="0" applyNumberFormat="1" applyFont="1" applyFill="1" applyBorder="1" applyAlignment="1">
      <alignment horizontal="right" vertical="center" wrapText="1"/>
    </xf>
    <xf numFmtId="3" fontId="16" fillId="9" borderId="4" xfId="0" applyNumberFormat="1" applyFont="1" applyFill="1" applyBorder="1" applyAlignment="1">
      <alignment horizontal="center" vertical="center" wrapText="1"/>
    </xf>
    <xf numFmtId="10" fontId="16" fillId="9" borderId="4" xfId="0" applyNumberFormat="1" applyFont="1" applyFill="1" applyBorder="1" applyAlignment="1">
      <alignment horizontal="center" vertical="center" wrapText="1"/>
    </xf>
    <xf numFmtId="0" fontId="15" fillId="0" borderId="4" xfId="0" applyFont="1" applyBorder="1" applyAlignment="1">
      <alignment horizontal="left" vertical="center"/>
    </xf>
    <xf numFmtId="0" fontId="15" fillId="4" borderId="8" xfId="0" applyFont="1" applyFill="1" applyBorder="1" applyAlignment="1">
      <alignment horizontal="left" vertical="center"/>
    </xf>
    <xf numFmtId="0" fontId="15" fillId="4" borderId="4" xfId="0" applyFont="1" applyFill="1" applyBorder="1" applyAlignment="1">
      <alignment horizontal="left" vertical="center"/>
    </xf>
    <xf numFmtId="0" fontId="16" fillId="3" borderId="4" xfId="0" applyFont="1" applyFill="1" applyBorder="1" applyAlignment="1">
      <alignment horizontal="right" vertical="center" wrapText="1"/>
    </xf>
    <xf numFmtId="0" fontId="16" fillId="9" borderId="4" xfId="0" applyFont="1" applyFill="1" applyBorder="1" applyAlignment="1">
      <alignment horizontal="left" vertical="center"/>
    </xf>
    <xf numFmtId="0" fontId="15" fillId="6" borderId="8" xfId="0" applyFont="1" applyFill="1" applyBorder="1" applyAlignment="1">
      <alignment horizontal="left" vertical="center" wrapText="1"/>
    </xf>
    <xf numFmtId="0" fontId="15" fillId="6" borderId="2"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41" fillId="8" borderId="8" xfId="0" applyFont="1" applyFill="1" applyBorder="1" applyAlignment="1">
      <alignment horizontal="right" vertical="center" wrapText="1"/>
    </xf>
    <xf numFmtId="0" fontId="15" fillId="6" borderId="2" xfId="0" applyFont="1" applyFill="1" applyBorder="1" applyAlignment="1">
      <alignment horizontal="right" vertical="center" wrapText="1"/>
    </xf>
    <xf numFmtId="0" fontId="15" fillId="6" borderId="4" xfId="0" applyFont="1" applyFill="1" applyBorder="1" applyAlignment="1">
      <alignment horizontal="right" vertical="center" wrapText="1"/>
    </xf>
    <xf numFmtId="0" fontId="15" fillId="3" borderId="2" xfId="0" applyFont="1" applyFill="1" applyBorder="1" applyAlignment="1">
      <alignment horizontal="right" vertical="center" wrapText="1"/>
    </xf>
    <xf numFmtId="0" fontId="15" fillId="3" borderId="4" xfId="0" applyFont="1" applyFill="1" applyBorder="1" applyAlignment="1">
      <alignment horizontal="right" vertical="center" wrapText="1"/>
    </xf>
    <xf numFmtId="3" fontId="15" fillId="6" borderId="4" xfId="0" applyNumberFormat="1" applyFont="1" applyFill="1" applyBorder="1" applyAlignment="1">
      <alignment horizontal="right" vertical="center" wrapText="1"/>
    </xf>
    <xf numFmtId="10" fontId="16" fillId="3" borderId="4" xfId="0" applyNumberFormat="1" applyFont="1" applyFill="1" applyBorder="1" applyAlignment="1">
      <alignment horizontal="right" vertical="center" wrapText="1"/>
    </xf>
    <xf numFmtId="0" fontId="15" fillId="3" borderId="2"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6" borderId="10"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15" fillId="6" borderId="1" xfId="0" applyFont="1" applyFill="1" applyBorder="1" applyAlignment="1">
      <alignment horizontal="right" vertical="center" wrapText="1"/>
    </xf>
    <xf numFmtId="0" fontId="16" fillId="3" borderId="10" xfId="0" applyFont="1" applyFill="1" applyBorder="1" applyAlignment="1">
      <alignment horizontal="left" vertical="center" wrapText="1"/>
    </xf>
    <xf numFmtId="0" fontId="15" fillId="3" borderId="1" xfId="0" applyFont="1" applyFill="1" applyBorder="1" applyAlignment="1">
      <alignment horizontal="right" vertical="center" wrapText="1"/>
    </xf>
    <xf numFmtId="0" fontId="15" fillId="6" borderId="1" xfId="0" applyFont="1" applyFill="1" applyBorder="1" applyAlignment="1">
      <alignment horizontal="right" vertical="center"/>
    </xf>
    <xf numFmtId="0" fontId="15" fillId="8" borderId="4" xfId="0" applyFont="1" applyFill="1" applyBorder="1" applyAlignment="1">
      <alignment horizontal="left" vertical="center" wrapText="1"/>
    </xf>
    <xf numFmtId="0" fontId="16" fillId="3" borderId="9" xfId="0" applyFont="1" applyFill="1" applyBorder="1" applyAlignment="1">
      <alignment vertical="center" wrapText="1"/>
    </xf>
    <xf numFmtId="0" fontId="16" fillId="3" borderId="3" xfId="0" applyFont="1" applyFill="1" applyBorder="1" applyAlignment="1">
      <alignment vertical="center" wrapText="1"/>
    </xf>
    <xf numFmtId="0" fontId="15" fillId="3" borderId="3"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6" fillId="3" borderId="9" xfId="0" applyFont="1" applyFill="1" applyBorder="1" applyAlignment="1">
      <alignment vertical="center"/>
    </xf>
    <xf numFmtId="0" fontId="15" fillId="4" borderId="9" xfId="0" applyFont="1" applyFill="1" applyBorder="1" applyAlignment="1">
      <alignment vertical="center"/>
    </xf>
    <xf numFmtId="0" fontId="15" fillId="4" borderId="6" xfId="0" applyFont="1" applyFill="1" applyBorder="1" applyAlignment="1">
      <alignment vertical="center"/>
    </xf>
    <xf numFmtId="3" fontId="15" fillId="4" borderId="7" xfId="0" applyNumberFormat="1" applyFont="1" applyFill="1" applyBorder="1" applyAlignment="1">
      <alignment vertical="center"/>
    </xf>
    <xf numFmtId="0" fontId="16" fillId="3" borderId="10" xfId="0" applyFont="1" applyFill="1" applyBorder="1" applyAlignment="1">
      <alignment horizontal="left" vertical="center"/>
    </xf>
    <xf numFmtId="0" fontId="16" fillId="3" borderId="6" xfId="0" applyFont="1" applyFill="1" applyBorder="1" applyAlignment="1">
      <alignment vertical="center"/>
    </xf>
    <xf numFmtId="3" fontId="16" fillId="3" borderId="7" xfId="0" applyNumberFormat="1" applyFont="1" applyFill="1" applyBorder="1" applyAlignment="1">
      <alignment vertical="center" wrapText="1"/>
    </xf>
    <xf numFmtId="0" fontId="15" fillId="4" borderId="5" xfId="0" applyFont="1" applyFill="1" applyBorder="1" applyAlignment="1">
      <alignment vertical="center"/>
    </xf>
    <xf numFmtId="0" fontId="15" fillId="4" borderId="12" xfId="0" applyFont="1" applyFill="1" applyBorder="1" applyAlignment="1">
      <alignment vertical="center"/>
    </xf>
    <xf numFmtId="3" fontId="15" fillId="4" borderId="11" xfId="0" applyNumberFormat="1" applyFont="1" applyFill="1" applyBorder="1" applyAlignment="1">
      <alignment vertical="center"/>
    </xf>
    <xf numFmtId="0" fontId="15" fillId="4" borderId="11" xfId="0" applyFont="1" applyFill="1" applyBorder="1" applyAlignment="1">
      <alignment vertical="center"/>
    </xf>
    <xf numFmtId="3" fontId="16" fillId="3" borderId="7" xfId="0" applyNumberFormat="1" applyFont="1" applyFill="1" applyBorder="1" applyAlignment="1">
      <alignment vertical="center"/>
    </xf>
    <xf numFmtId="0" fontId="16" fillId="3" borderId="7" xfId="0" applyFont="1" applyFill="1" applyBorder="1" applyAlignment="1">
      <alignment vertical="center"/>
    </xf>
    <xf numFmtId="3" fontId="16" fillId="9" borderId="4" xfId="0" applyNumberFormat="1" applyFont="1" applyFill="1" applyBorder="1" applyAlignment="1">
      <alignment vertical="center" wrapText="1"/>
    </xf>
    <xf numFmtId="3" fontId="15" fillId="8" borderId="4" xfId="0" applyNumberFormat="1" applyFont="1" applyFill="1" applyBorder="1" applyAlignment="1">
      <alignment horizontal="left" vertical="center" wrapText="1"/>
    </xf>
    <xf numFmtId="3" fontId="15" fillId="6" borderId="4" xfId="0" applyNumberFormat="1" applyFont="1" applyFill="1" applyBorder="1" applyAlignment="1">
      <alignment horizontal="left" vertical="center" wrapText="1"/>
    </xf>
    <xf numFmtId="166" fontId="15" fillId="6" borderId="4" xfId="0" applyNumberFormat="1" applyFont="1" applyFill="1" applyBorder="1" applyAlignment="1">
      <alignment horizontal="right" vertical="center" wrapText="1"/>
    </xf>
    <xf numFmtId="166" fontId="15" fillId="8" borderId="4" xfId="0" applyNumberFormat="1" applyFont="1" applyFill="1" applyBorder="1" applyAlignment="1">
      <alignment horizontal="right" vertical="center" wrapText="1"/>
    </xf>
    <xf numFmtId="166" fontId="16" fillId="6" borderId="4" xfId="0" applyNumberFormat="1" applyFont="1" applyFill="1" applyBorder="1" applyAlignment="1">
      <alignment horizontal="right" vertical="center" wrapText="1"/>
    </xf>
    <xf numFmtId="166" fontId="16" fillId="8" borderId="4" xfId="0" applyNumberFormat="1" applyFont="1" applyFill="1" applyBorder="1" applyAlignment="1">
      <alignment horizontal="right" vertical="center" wrapText="1"/>
    </xf>
    <xf numFmtId="0" fontId="8" fillId="2" borderId="0" xfId="0" applyFont="1" applyFill="1" applyAlignment="1">
      <alignment vertical="top" wrapText="1"/>
    </xf>
    <xf numFmtId="0" fontId="4" fillId="2" borderId="0" xfId="0" applyFont="1" applyFill="1" applyAlignment="1">
      <alignment vertical="top" wrapText="1"/>
    </xf>
    <xf numFmtId="0" fontId="0" fillId="2" borderId="0" xfId="0" applyFill="1" applyAlignment="1">
      <alignment wrapText="1"/>
    </xf>
    <xf numFmtId="3" fontId="0" fillId="2" borderId="0" xfId="0" applyNumberFormat="1" applyFill="1" applyAlignment="1">
      <alignment horizontal="left" vertical="top"/>
    </xf>
    <xf numFmtId="3" fontId="16" fillId="9" borderId="9" xfId="0" applyNumberFormat="1" applyFont="1" applyFill="1" applyBorder="1" applyAlignment="1">
      <alignment vertical="center" wrapText="1"/>
    </xf>
    <xf numFmtId="166" fontId="39" fillId="0" borderId="7" xfId="0" applyNumberFormat="1" applyFont="1" applyBorder="1"/>
    <xf numFmtId="166" fontId="39" fillId="0" borderId="9" xfId="0" applyNumberFormat="1" applyFont="1" applyBorder="1"/>
    <xf numFmtId="0" fontId="18" fillId="2" borderId="0" xfId="0" applyFont="1" applyFill="1" applyAlignment="1">
      <alignment wrapText="1"/>
    </xf>
    <xf numFmtId="0" fontId="8" fillId="2" borderId="0" xfId="0" applyFont="1" applyFill="1" applyAlignment="1">
      <alignment wrapText="1"/>
    </xf>
    <xf numFmtId="0" fontId="40" fillId="2" borderId="0" xfId="0" applyFont="1" applyFill="1" applyAlignment="1">
      <alignment wrapText="1"/>
    </xf>
    <xf numFmtId="0" fontId="17" fillId="2" borderId="0" xfId="9" applyFont="1" applyFill="1" applyBorder="1" applyAlignment="1">
      <alignment wrapText="1"/>
    </xf>
    <xf numFmtId="3" fontId="15" fillId="2" borderId="4" xfId="0" applyNumberFormat="1" applyFont="1" applyFill="1" applyBorder="1" applyAlignment="1">
      <alignment horizontal="left" vertical="center" wrapText="1"/>
    </xf>
    <xf numFmtId="166" fontId="15" fillId="2" borderId="4" xfId="0" applyNumberFormat="1" applyFont="1" applyFill="1" applyBorder="1" applyAlignment="1">
      <alignment horizontal="right" vertical="center" wrapText="1"/>
    </xf>
    <xf numFmtId="166" fontId="16" fillId="2" borderId="4" xfId="0" applyNumberFormat="1" applyFont="1" applyFill="1" applyBorder="1" applyAlignment="1">
      <alignment horizontal="right" vertical="center" wrapText="1"/>
    </xf>
    <xf numFmtId="0" fontId="17" fillId="2" borderId="0" xfId="9" applyFont="1" applyFill="1" applyAlignment="1">
      <alignment horizontal="left" vertical="center" wrapText="1"/>
    </xf>
    <xf numFmtId="3" fontId="15" fillId="0" borderId="7" xfId="0" applyNumberFormat="1" applyFont="1" applyBorder="1" applyAlignment="1">
      <alignment horizontal="right" vertical="center" wrapText="1"/>
    </xf>
    <xf numFmtId="3" fontId="15" fillId="0" borderId="8" xfId="0" applyNumberFormat="1" applyFont="1" applyBorder="1" applyAlignment="1">
      <alignment horizontal="right" vertical="center" wrapText="1"/>
    </xf>
    <xf numFmtId="0" fontId="10" fillId="0" borderId="0" xfId="0" applyFont="1" applyAlignment="1">
      <alignment horizontal="left" vertical="center"/>
    </xf>
    <xf numFmtId="0" fontId="15" fillId="2" borderId="0" xfId="0" applyFont="1" applyFill="1" applyAlignment="1">
      <alignment horizontal="left" vertical="top" wrapText="1"/>
    </xf>
    <xf numFmtId="0" fontId="16" fillId="3" borderId="7" xfId="0" applyFont="1" applyFill="1" applyBorder="1" applyAlignment="1">
      <alignment horizontal="left" vertical="center" wrapText="1"/>
    </xf>
    <xf numFmtId="0" fontId="16" fillId="3" borderId="8" xfId="0" applyFont="1" applyFill="1" applyBorder="1" applyAlignment="1">
      <alignment horizontal="left" vertical="center" wrapText="1"/>
    </xf>
    <xf numFmtId="0" fontId="16" fillId="3" borderId="7" xfId="0" applyFont="1" applyFill="1" applyBorder="1" applyAlignment="1">
      <alignment vertical="center" wrapText="1"/>
    </xf>
    <xf numFmtId="0" fontId="16" fillId="3" borderId="8" xfId="0" applyFont="1" applyFill="1" applyBorder="1" applyAlignment="1">
      <alignment vertical="center" wrapText="1"/>
    </xf>
    <xf numFmtId="0" fontId="15" fillId="2" borderId="2" xfId="0" applyFont="1" applyFill="1" applyBorder="1" applyAlignment="1">
      <alignment horizontal="left" vertical="top" wrapText="1"/>
    </xf>
    <xf numFmtId="0" fontId="30" fillId="2" borderId="0" xfId="0" applyFont="1" applyFill="1" applyAlignment="1">
      <alignment horizontal="left" vertical="center"/>
    </xf>
    <xf numFmtId="0" fontId="28" fillId="9" borderId="5" xfId="0" applyFont="1" applyFill="1" applyBorder="1" applyAlignment="1">
      <alignment vertical="center" wrapText="1"/>
    </xf>
    <xf numFmtId="0" fontId="28" fillId="9" borderId="1" xfId="0" applyFont="1" applyFill="1" applyBorder="1" applyAlignment="1">
      <alignment vertical="center" wrapText="1"/>
    </xf>
    <xf numFmtId="0" fontId="28" fillId="9" borderId="12" xfId="0" applyFont="1" applyFill="1" applyBorder="1" applyAlignment="1">
      <alignment vertical="center" wrapText="1"/>
    </xf>
    <xf numFmtId="0" fontId="29" fillId="0" borderId="5" xfId="0" applyFont="1" applyBorder="1" applyAlignment="1">
      <alignment vertical="center" wrapText="1"/>
    </xf>
    <xf numFmtId="0" fontId="29" fillId="0" borderId="12" xfId="0" applyFont="1" applyBorder="1" applyAlignment="1">
      <alignment vertical="center" wrapText="1"/>
    </xf>
    <xf numFmtId="0" fontId="29" fillId="11" borderId="5" xfId="0" applyFont="1" applyFill="1" applyBorder="1" applyAlignment="1">
      <alignment vertical="center" wrapText="1"/>
    </xf>
    <xf numFmtId="0" fontId="29" fillId="11" borderId="12" xfId="0" applyFont="1" applyFill="1" applyBorder="1" applyAlignment="1">
      <alignment vertical="center" wrapText="1"/>
    </xf>
    <xf numFmtId="0" fontId="29" fillId="0" borderId="7" xfId="0" applyFont="1" applyBorder="1" applyAlignment="1">
      <alignment vertical="center" wrapText="1"/>
    </xf>
    <xf numFmtId="0" fontId="29" fillId="0" borderId="13" xfId="0" applyFont="1" applyBorder="1" applyAlignment="1">
      <alignment vertical="center" wrapText="1"/>
    </xf>
    <xf numFmtId="0" fontId="29" fillId="0" borderId="8" xfId="0" applyFont="1" applyBorder="1" applyAlignment="1">
      <alignment vertical="center" wrapText="1"/>
    </xf>
    <xf numFmtId="0" fontId="29" fillId="11" borderId="9" xfId="0" applyFont="1" applyFill="1" applyBorder="1" applyAlignment="1">
      <alignment vertical="center" wrapText="1"/>
    </xf>
    <xf numFmtId="0" fontId="29" fillId="11" borderId="6" xfId="0" applyFont="1" applyFill="1" applyBorder="1" applyAlignment="1">
      <alignment vertical="center" wrapText="1"/>
    </xf>
    <xf numFmtId="0" fontId="29" fillId="11" borderId="15" xfId="0" applyFont="1" applyFill="1" applyBorder="1" applyAlignment="1">
      <alignment vertical="center" wrapText="1"/>
    </xf>
    <xf numFmtId="0" fontId="29" fillId="11" borderId="14" xfId="0" applyFont="1" applyFill="1" applyBorder="1" applyAlignment="1">
      <alignment vertical="center" wrapText="1"/>
    </xf>
    <xf numFmtId="0" fontId="29" fillId="11" borderId="10" xfId="0" applyFont="1" applyFill="1" applyBorder="1" applyAlignment="1">
      <alignment vertical="center" wrapText="1"/>
    </xf>
    <xf numFmtId="0" fontId="29" fillId="11" borderId="4" xfId="0" applyFont="1" applyFill="1" applyBorder="1" applyAlignment="1">
      <alignment vertical="center" wrapText="1"/>
    </xf>
    <xf numFmtId="0" fontId="28" fillId="10" borderId="5" xfId="0" applyFont="1" applyFill="1" applyBorder="1" applyAlignment="1">
      <alignment vertical="center" wrapText="1"/>
    </xf>
    <xf numFmtId="0" fontId="28" fillId="10" borderId="12" xfId="0" applyFont="1" applyFill="1" applyBorder="1" applyAlignment="1">
      <alignment vertical="center" wrapText="1"/>
    </xf>
    <xf numFmtId="0" fontId="29" fillId="0" borderId="7" xfId="0" applyFont="1" applyBorder="1" applyAlignment="1">
      <alignment vertical="top" wrapText="1"/>
    </xf>
    <xf numFmtId="0" fontId="29" fillId="0" borderId="13" xfId="0" applyFont="1" applyBorder="1" applyAlignment="1">
      <alignment vertical="top" wrapText="1"/>
    </xf>
    <xf numFmtId="0" fontId="29" fillId="0" borderId="8" xfId="0" applyFont="1" applyBorder="1" applyAlignment="1">
      <alignment vertical="top" wrapText="1"/>
    </xf>
    <xf numFmtId="0" fontId="29" fillId="0" borderId="9" xfId="0" applyFont="1" applyBorder="1" applyAlignment="1">
      <alignment vertical="center" wrapText="1"/>
    </xf>
    <xf numFmtId="0" fontId="29" fillId="0" borderId="6" xfId="0" applyFont="1" applyBorder="1" applyAlignment="1">
      <alignment vertical="center" wrapText="1"/>
    </xf>
    <xf numFmtId="0" fontId="29" fillId="0" borderId="10" xfId="0" applyFont="1" applyBorder="1" applyAlignment="1">
      <alignment vertical="center" wrapText="1"/>
    </xf>
    <xf numFmtId="0" fontId="29" fillId="0" borderId="4" xfId="0" applyFont="1" applyBorder="1" applyAlignment="1">
      <alignment vertical="center" wrapText="1"/>
    </xf>
    <xf numFmtId="0" fontId="31" fillId="11" borderId="7" xfId="0" applyFont="1" applyFill="1" applyBorder="1" applyAlignment="1">
      <alignment horizontal="left" vertical="center" wrapText="1" indent="3"/>
    </xf>
    <xf numFmtId="0" fontId="31" fillId="11" borderId="8" xfId="0" applyFont="1" applyFill="1" applyBorder="1" applyAlignment="1">
      <alignment horizontal="left" vertical="center" wrapText="1" indent="3"/>
    </xf>
    <xf numFmtId="0" fontId="28" fillId="10" borderId="7" xfId="0" applyFont="1" applyFill="1" applyBorder="1" applyAlignment="1">
      <alignment vertical="center" wrapText="1"/>
    </xf>
    <xf numFmtId="0" fontId="28" fillId="10" borderId="13" xfId="0" applyFont="1" applyFill="1" applyBorder="1" applyAlignment="1">
      <alignment vertical="center" wrapText="1"/>
    </xf>
    <xf numFmtId="0" fontId="28" fillId="10" borderId="8" xfId="0" applyFont="1" applyFill="1" applyBorder="1" applyAlignment="1">
      <alignment vertical="center" wrapText="1"/>
    </xf>
    <xf numFmtId="0" fontId="29" fillId="0" borderId="3" xfId="0" applyFont="1" applyBorder="1" applyAlignment="1">
      <alignment vertical="center" wrapText="1"/>
    </xf>
    <xf numFmtId="0" fontId="29" fillId="0" borderId="15" xfId="0" applyFont="1" applyBorder="1" applyAlignment="1">
      <alignment vertical="center" wrapText="1"/>
    </xf>
    <xf numFmtId="0" fontId="29" fillId="0" borderId="0" xfId="0" applyFont="1" applyAlignment="1">
      <alignment vertical="center" wrapText="1"/>
    </xf>
    <xf numFmtId="0" fontId="29" fillId="0" borderId="14" xfId="0" applyFont="1" applyBorder="1" applyAlignment="1">
      <alignment vertical="center" wrapText="1"/>
    </xf>
    <xf numFmtId="0" fontId="32" fillId="0" borderId="15" xfId="0" applyFont="1" applyBorder="1" applyAlignment="1">
      <alignment horizontal="left" vertical="center" wrapText="1" indent="3"/>
    </xf>
    <xf numFmtId="0" fontId="32" fillId="0" borderId="0" xfId="0" applyFont="1" applyAlignment="1">
      <alignment horizontal="left" vertical="center" wrapText="1" indent="3"/>
    </xf>
    <xf numFmtId="0" fontId="32" fillId="0" borderId="14" xfId="0" applyFont="1" applyBorder="1" applyAlignment="1">
      <alignment horizontal="left" vertical="center" wrapText="1" indent="3"/>
    </xf>
    <xf numFmtId="0" fontId="32" fillId="0" borderId="10" xfId="0" applyFont="1" applyBorder="1" applyAlignment="1">
      <alignment horizontal="left" vertical="center" wrapText="1" indent="3"/>
    </xf>
    <xf numFmtId="0" fontId="32" fillId="0" borderId="2" xfId="0" applyFont="1" applyBorder="1" applyAlignment="1">
      <alignment horizontal="left" vertical="center" wrapText="1" indent="3"/>
    </xf>
    <xf numFmtId="0" fontId="32" fillId="0" borderId="4" xfId="0" applyFont="1" applyBorder="1" applyAlignment="1">
      <alignment horizontal="left" vertical="center" wrapText="1" indent="3"/>
    </xf>
    <xf numFmtId="0" fontId="29" fillId="11" borderId="7" xfId="0" applyFont="1" applyFill="1" applyBorder="1" applyAlignment="1">
      <alignment vertical="center" wrapText="1"/>
    </xf>
    <xf numFmtId="0" fontId="29" fillId="11" borderId="8" xfId="0" applyFont="1" applyFill="1" applyBorder="1" applyAlignment="1">
      <alignment vertical="center" wrapText="1"/>
    </xf>
    <xf numFmtId="0" fontId="33" fillId="0" borderId="7" xfId="9" applyFont="1" applyBorder="1" applyAlignment="1">
      <alignment vertical="center" wrapText="1"/>
    </xf>
    <xf numFmtId="0" fontId="33" fillId="0" borderId="8" xfId="9" applyFont="1" applyBorder="1" applyAlignment="1">
      <alignment vertical="center" wrapText="1"/>
    </xf>
    <xf numFmtId="0" fontId="28" fillId="9" borderId="16" xfId="0" applyFont="1" applyFill="1" applyBorder="1" applyAlignment="1">
      <alignment vertical="center" wrapText="1"/>
    </xf>
    <xf numFmtId="0" fontId="29" fillId="0" borderId="7"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8" xfId="0" applyFont="1" applyBorder="1" applyAlignment="1">
      <alignment horizontal="center" vertical="center" wrapText="1"/>
    </xf>
    <xf numFmtId="0" fontId="33" fillId="0" borderId="9" xfId="9" applyFont="1" applyBorder="1" applyAlignment="1">
      <alignment vertical="center" wrapText="1"/>
    </xf>
    <xf numFmtId="0" fontId="33" fillId="0" borderId="3" xfId="9" applyFont="1" applyBorder="1" applyAlignment="1">
      <alignment vertical="center" wrapText="1"/>
    </xf>
    <xf numFmtId="0" fontId="33" fillId="0" borderId="6" xfId="9" applyFont="1" applyBorder="1" applyAlignment="1">
      <alignment vertical="center" wrapText="1"/>
    </xf>
    <xf numFmtId="0" fontId="29" fillId="0" borderId="2" xfId="0" applyFont="1" applyBorder="1" applyAlignment="1">
      <alignment vertical="center" wrapText="1"/>
    </xf>
    <xf numFmtId="0" fontId="24" fillId="2" borderId="0" xfId="0" applyFont="1" applyFill="1" applyAlignment="1">
      <alignment horizontal="left" vertical="center"/>
    </xf>
    <xf numFmtId="0" fontId="24" fillId="2" borderId="0" xfId="0" applyFont="1" applyFill="1" applyAlignment="1">
      <alignment horizontal="left" vertical="center" wrapText="1"/>
    </xf>
    <xf numFmtId="0" fontId="25" fillId="2" borderId="2" xfId="0" applyFont="1" applyFill="1" applyBorder="1" applyAlignment="1">
      <alignment horizontal="left" vertical="top" wrapText="1"/>
    </xf>
    <xf numFmtId="0" fontId="16" fillId="9" borderId="7" xfId="0" applyFont="1" applyFill="1" applyBorder="1" applyAlignment="1">
      <alignment vertical="center"/>
    </xf>
    <xf numFmtId="0" fontId="16" fillId="9" borderId="8" xfId="0" applyFont="1" applyFill="1" applyBorder="1" applyAlignment="1">
      <alignment vertical="center"/>
    </xf>
    <xf numFmtId="0" fontId="16" fillId="9" borderId="7" xfId="0" applyFont="1" applyFill="1" applyBorder="1" applyAlignment="1">
      <alignment vertical="center" wrapText="1"/>
    </xf>
    <xf numFmtId="0" fontId="16" fillId="9" borderId="8" xfId="0" applyFont="1" applyFill="1" applyBorder="1" applyAlignment="1">
      <alignment vertical="center" wrapText="1"/>
    </xf>
    <xf numFmtId="0" fontId="10" fillId="2" borderId="0" xfId="0" applyFont="1" applyFill="1" applyAlignment="1">
      <alignment horizontal="left" vertical="top" wrapText="1"/>
    </xf>
    <xf numFmtId="0" fontId="16" fillId="9" borderId="7" xfId="0" applyFont="1" applyFill="1" applyBorder="1" applyAlignment="1">
      <alignment horizontal="left" vertical="center"/>
    </xf>
    <xf numFmtId="0" fontId="16" fillId="9" borderId="8" xfId="0" applyFont="1" applyFill="1" applyBorder="1" applyAlignment="1">
      <alignment horizontal="left" vertical="center"/>
    </xf>
    <xf numFmtId="0" fontId="16" fillId="9" borderId="7" xfId="0" applyFont="1" applyFill="1" applyBorder="1" applyAlignment="1">
      <alignment horizontal="left" vertical="center" wrapText="1"/>
    </xf>
    <xf numFmtId="0" fontId="16" fillId="9" borderId="8" xfId="0" applyFont="1" applyFill="1" applyBorder="1" applyAlignment="1">
      <alignment horizontal="left" vertical="center" wrapText="1"/>
    </xf>
    <xf numFmtId="0" fontId="12" fillId="2" borderId="0" xfId="0" applyFont="1" applyFill="1" applyAlignment="1">
      <alignment horizontal="left" vertical="top" wrapText="1"/>
    </xf>
    <xf numFmtId="0" fontId="18" fillId="2" borderId="0" xfId="0" applyFont="1" applyFill="1" applyAlignment="1">
      <alignment horizontal="left" vertical="top" wrapText="1"/>
    </xf>
    <xf numFmtId="0" fontId="18" fillId="2" borderId="0" xfId="0" applyFont="1" applyFill="1" applyAlignment="1">
      <alignment horizontal="left" vertical="top"/>
    </xf>
    <xf numFmtId="0" fontId="38" fillId="2" borderId="2" xfId="0" applyFont="1" applyFill="1" applyBorder="1" applyAlignment="1">
      <alignment horizontal="left" vertical="top" wrapText="1"/>
    </xf>
    <xf numFmtId="0" fontId="15" fillId="4" borderId="5" xfId="0" applyFont="1" applyFill="1" applyBorder="1" applyAlignment="1">
      <alignment horizontal="left" vertical="center"/>
    </xf>
    <xf numFmtId="0" fontId="15" fillId="4" borderId="12" xfId="0" applyFont="1" applyFill="1" applyBorder="1" applyAlignment="1">
      <alignment horizontal="left" vertical="center"/>
    </xf>
    <xf numFmtId="0" fontId="16" fillId="3" borderId="5" xfId="0" applyFont="1" applyFill="1" applyBorder="1" applyAlignment="1">
      <alignment horizontal="left" vertical="center"/>
    </xf>
    <xf numFmtId="0" fontId="16" fillId="3" borderId="12" xfId="0" applyFont="1" applyFill="1" applyBorder="1" applyAlignment="1">
      <alignment horizontal="left" vertical="center"/>
    </xf>
    <xf numFmtId="0" fontId="16" fillId="9" borderId="5" xfId="0" applyFont="1" applyFill="1" applyBorder="1" applyAlignment="1">
      <alignment horizontal="left" vertical="center"/>
    </xf>
    <xf numFmtId="0" fontId="16" fillId="9" borderId="12" xfId="0" applyFont="1" applyFill="1" applyBorder="1" applyAlignment="1">
      <alignment horizontal="left" vertical="center"/>
    </xf>
    <xf numFmtId="0" fontId="36" fillId="4" borderId="5" xfId="0" applyFont="1" applyFill="1" applyBorder="1" applyAlignment="1">
      <alignment horizontal="center" vertical="center" wrapText="1"/>
    </xf>
    <xf numFmtId="0" fontId="36" fillId="4" borderId="1"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9" fillId="0" borderId="5" xfId="0" applyFont="1" applyBorder="1" applyAlignment="1">
      <alignment horizontal="left" vertical="center" wrapText="1"/>
    </xf>
    <xf numFmtId="0" fontId="39" fillId="0" borderId="1" xfId="0" applyFont="1" applyBorder="1" applyAlignment="1">
      <alignment horizontal="left" vertical="center" wrapText="1"/>
    </xf>
    <xf numFmtId="0" fontId="39" fillId="0" borderId="12" xfId="0" applyFont="1" applyBorder="1" applyAlignment="1">
      <alignment horizontal="left" vertical="center" wrapText="1"/>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6" fillId="0" borderId="5" xfId="0" applyFont="1" applyBorder="1" applyAlignment="1">
      <alignment horizontal="left" vertical="center" wrapText="1"/>
    </xf>
    <xf numFmtId="0" fontId="16" fillId="0" borderId="1" xfId="0" applyFont="1" applyBorder="1" applyAlignment="1">
      <alignment horizontal="left" vertical="center" wrapText="1"/>
    </xf>
    <xf numFmtId="0" fontId="16" fillId="0" borderId="12" xfId="0" applyFont="1" applyBorder="1" applyAlignment="1">
      <alignment horizontal="left" vertical="center" wrapText="1"/>
    </xf>
    <xf numFmtId="0" fontId="16" fillId="0" borderId="5" xfId="0" applyFont="1" applyBorder="1" applyAlignment="1">
      <alignment horizontal="left" vertical="top" wrapText="1"/>
    </xf>
    <xf numFmtId="0" fontId="17" fillId="0" borderId="10" xfId="9" applyFont="1" applyBorder="1" applyAlignment="1">
      <alignment horizontal="left" vertical="top" wrapText="1"/>
    </xf>
    <xf numFmtId="0" fontId="17" fillId="0" borderId="4" xfId="9" applyFont="1" applyBorder="1" applyAlignment="1">
      <alignment horizontal="left" vertical="top" wrapText="1"/>
    </xf>
    <xf numFmtId="0" fontId="16" fillId="0" borderId="11" xfId="0" applyFont="1" applyBorder="1" applyAlignment="1">
      <alignment horizontal="left" vertical="top" wrapText="1"/>
    </xf>
    <xf numFmtId="0" fontId="17" fillId="0" borderId="11" xfId="9" applyFont="1" applyBorder="1" applyAlignment="1">
      <alignment horizontal="left" vertical="top" wrapText="1"/>
    </xf>
    <xf numFmtId="0" fontId="12" fillId="2" borderId="2" xfId="0" applyFont="1" applyFill="1" applyBorder="1" applyAlignment="1">
      <alignment horizontal="left" vertical="top" wrapText="1"/>
    </xf>
    <xf numFmtId="0" fontId="11" fillId="2" borderId="0" xfId="0" applyFont="1" applyFill="1" applyAlignment="1">
      <alignment horizontal="left" wrapText="1"/>
    </xf>
    <xf numFmtId="0" fontId="20" fillId="0" borderId="5" xfId="9" applyFont="1" applyBorder="1" applyAlignment="1">
      <alignment horizontal="left" vertical="top" wrapText="1"/>
    </xf>
    <xf numFmtId="0" fontId="12" fillId="2" borderId="9" xfId="0" applyFont="1" applyFill="1" applyBorder="1" applyAlignment="1">
      <alignment horizontal="left" vertical="top" wrapText="1"/>
    </xf>
    <xf numFmtId="0" fontId="12" fillId="2" borderId="6" xfId="0" applyFont="1" applyFill="1" applyBorder="1" applyAlignment="1">
      <alignment horizontal="left" vertical="top" wrapText="1"/>
    </xf>
    <xf numFmtId="0" fontId="15" fillId="0" borderId="5" xfId="0" applyFont="1" applyBorder="1" applyAlignment="1">
      <alignment horizontal="left" vertical="top" wrapText="1"/>
    </xf>
    <xf numFmtId="0" fontId="15" fillId="0" borderId="11" xfId="0" applyFont="1" applyBorder="1" applyAlignment="1">
      <alignment horizontal="left" vertical="top" wrapText="1"/>
    </xf>
    <xf numFmtId="0" fontId="42" fillId="0" borderId="0" xfId="0" applyFont="1" applyAlignment="1">
      <alignment horizontal="left" vertical="center" wrapText="1"/>
    </xf>
    <xf numFmtId="0" fontId="11" fillId="2" borderId="0" xfId="0" applyFont="1" applyFill="1" applyAlignment="1">
      <alignment horizontal="left"/>
    </xf>
    <xf numFmtId="0" fontId="16" fillId="9" borderId="13" xfId="0" applyFont="1" applyFill="1" applyBorder="1" applyAlignment="1">
      <alignment vertical="center" wrapText="1"/>
    </xf>
    <xf numFmtId="0" fontId="16" fillId="9" borderId="19" xfId="0" applyFont="1" applyFill="1" applyBorder="1" applyAlignment="1">
      <alignment vertical="center" wrapText="1"/>
    </xf>
    <xf numFmtId="0" fontId="16" fillId="9" borderId="5"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5" fillId="4" borderId="5" xfId="0" applyFont="1" applyFill="1" applyBorder="1" applyAlignment="1">
      <alignment horizontal="left" vertical="center" wrapText="1"/>
    </xf>
    <xf numFmtId="0" fontId="15" fillId="4" borderId="12" xfId="0" applyFont="1" applyFill="1" applyBorder="1" applyAlignment="1">
      <alignment horizontal="left" vertical="center" wrapText="1"/>
    </xf>
    <xf numFmtId="0" fontId="15" fillId="0" borderId="5"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2" xfId="0" applyFont="1" applyBorder="1" applyAlignment="1">
      <alignment horizontal="center" vertical="center" wrapText="1"/>
    </xf>
    <xf numFmtId="0" fontId="15" fillId="6" borderId="9" xfId="0" applyFont="1" applyFill="1" applyBorder="1" applyAlignment="1">
      <alignment horizontal="center" vertical="center"/>
    </xf>
    <xf numFmtId="0" fontId="15" fillId="6" borderId="3"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4" xfId="0" applyFont="1" applyFill="1" applyBorder="1" applyAlignment="1">
      <alignment horizontal="center" vertical="center"/>
    </xf>
    <xf numFmtId="0" fontId="20" fillId="0" borderId="2" xfId="0" applyFont="1" applyBorder="1" applyAlignment="1">
      <alignment horizontal="left" vertical="center"/>
    </xf>
    <xf numFmtId="0" fontId="39" fillId="0" borderId="0" xfId="0" applyFont="1" applyAlignment="1">
      <alignment horizontal="left"/>
    </xf>
    <xf numFmtId="0" fontId="20" fillId="0" borderId="0" xfId="0" applyFont="1" applyAlignment="1">
      <alignment horizontal="left" vertical="center"/>
    </xf>
    <xf numFmtId="43" fontId="12" fillId="0" borderId="22" xfId="1" applyFont="1" applyBorder="1" applyAlignment="1">
      <alignment horizontal="left" vertical="center"/>
    </xf>
    <xf numFmtId="3" fontId="15" fillId="6" borderId="23" xfId="0" applyNumberFormat="1" applyFont="1" applyFill="1" applyBorder="1" applyAlignment="1">
      <alignment horizontal="left" vertical="center" wrapText="1"/>
    </xf>
    <xf numFmtId="3" fontId="15" fillId="6" borderId="14" xfId="0" applyNumberFormat="1" applyFont="1" applyFill="1" applyBorder="1" applyAlignment="1">
      <alignment horizontal="left" vertical="center" wrapText="1"/>
    </xf>
    <xf numFmtId="3" fontId="15" fillId="6" borderId="24" xfId="0" applyNumberFormat="1" applyFont="1" applyFill="1" applyBorder="1" applyAlignment="1">
      <alignment horizontal="left" vertical="center" wrapText="1"/>
    </xf>
    <xf numFmtId="43" fontId="12" fillId="0" borderId="22" xfId="1" applyFont="1" applyBorder="1" applyAlignment="1">
      <alignment horizontal="left" vertical="center" wrapText="1"/>
    </xf>
    <xf numFmtId="3" fontId="15" fillId="6" borderId="6" xfId="0" applyNumberFormat="1" applyFont="1" applyFill="1" applyBorder="1" applyAlignment="1">
      <alignment horizontal="left" vertical="center" wrapText="1"/>
    </xf>
    <xf numFmtId="3" fontId="15" fillId="6" borderId="4" xfId="0" applyNumberFormat="1" applyFont="1" applyFill="1" applyBorder="1" applyAlignment="1">
      <alignment horizontal="left" vertical="center" wrapText="1"/>
    </xf>
    <xf numFmtId="3" fontId="15" fillId="8" borderId="23" xfId="0" applyNumberFormat="1" applyFont="1" applyFill="1" applyBorder="1" applyAlignment="1">
      <alignment horizontal="left" vertical="center" wrapText="1"/>
    </xf>
    <xf numFmtId="3" fontId="15" fillId="8" borderId="14" xfId="0" applyNumberFormat="1" applyFont="1" applyFill="1" applyBorder="1" applyAlignment="1">
      <alignment horizontal="left" vertical="center" wrapText="1"/>
    </xf>
    <xf numFmtId="3" fontId="15" fillId="8" borderId="24" xfId="0" applyNumberFormat="1" applyFont="1" applyFill="1" applyBorder="1" applyAlignment="1">
      <alignment horizontal="left" vertical="center" wrapText="1"/>
    </xf>
    <xf numFmtId="3" fontId="15" fillId="8" borderId="4" xfId="0" applyNumberFormat="1" applyFont="1" applyFill="1" applyBorder="1" applyAlignment="1">
      <alignment horizontal="left" vertical="center" wrapText="1"/>
    </xf>
    <xf numFmtId="0" fontId="10" fillId="2" borderId="0" xfId="0" applyFont="1" applyFill="1" applyAlignment="1">
      <alignment horizontal="left" vertical="top"/>
    </xf>
    <xf numFmtId="0" fontId="39" fillId="5" borderId="9" xfId="0" applyFont="1" applyFill="1" applyBorder="1" applyAlignment="1">
      <alignment vertical="center"/>
    </xf>
    <xf numFmtId="3" fontId="39" fillId="5" borderId="9" xfId="1" applyNumberFormat="1" applyFont="1" applyFill="1" applyBorder="1" applyAlignment="1">
      <alignment vertical="center"/>
    </xf>
    <xf numFmtId="3" fontId="39" fillId="5" borderId="7" xfId="1" applyNumberFormat="1" applyFont="1" applyFill="1" applyBorder="1" applyAlignment="1">
      <alignment vertical="center"/>
    </xf>
    <xf numFmtId="0" fontId="39" fillId="12" borderId="9" xfId="0" applyFont="1" applyFill="1" applyBorder="1" applyAlignment="1">
      <alignment vertical="center"/>
    </xf>
    <xf numFmtId="3" fontId="39" fillId="12" borderId="9" xfId="1" applyNumberFormat="1" applyFont="1" applyFill="1" applyBorder="1" applyAlignment="1">
      <alignment vertical="center"/>
    </xf>
    <xf numFmtId="3" fontId="39" fillId="12" borderId="7" xfId="1" applyNumberFormat="1" applyFont="1" applyFill="1" applyBorder="1" applyAlignment="1">
      <alignment vertical="center"/>
    </xf>
    <xf numFmtId="0" fontId="39" fillId="13" borderId="9" xfId="0" applyFont="1" applyFill="1" applyBorder="1" applyAlignment="1">
      <alignment vertical="center"/>
    </xf>
    <xf numFmtId="3" fontId="39" fillId="13" borderId="9" xfId="1" applyNumberFormat="1" applyFont="1" applyFill="1" applyBorder="1" applyAlignment="1">
      <alignment vertical="center"/>
    </xf>
    <xf numFmtId="3" fontId="39" fillId="13" borderId="7" xfId="1" applyNumberFormat="1" applyFont="1" applyFill="1" applyBorder="1" applyAlignment="1">
      <alignment vertical="center"/>
    </xf>
    <xf numFmtId="0" fontId="12" fillId="7" borderId="9" xfId="0" applyFont="1" applyFill="1" applyBorder="1" applyAlignment="1">
      <alignment horizontal="left" vertical="center"/>
    </xf>
    <xf numFmtId="3" fontId="12" fillId="7" borderId="9" xfId="1" applyNumberFormat="1" applyFont="1" applyFill="1" applyBorder="1" applyAlignment="1">
      <alignment vertical="center"/>
    </xf>
    <xf numFmtId="3" fontId="12" fillId="7" borderId="7" xfId="1" applyNumberFormat="1" applyFont="1" applyFill="1" applyBorder="1" applyAlignment="1">
      <alignment vertical="center"/>
    </xf>
    <xf numFmtId="0" fontId="12" fillId="2" borderId="9" xfId="0" applyFont="1" applyFill="1" applyBorder="1" applyAlignment="1">
      <alignment horizontal="left" vertical="center"/>
    </xf>
    <xf numFmtId="3" fontId="12" fillId="2" borderId="9" xfId="1" applyNumberFormat="1" applyFont="1" applyFill="1" applyBorder="1" applyAlignment="1">
      <alignment vertical="center"/>
    </xf>
    <xf numFmtId="3" fontId="12" fillId="2" borderId="7" xfId="1" applyNumberFormat="1" applyFont="1" applyFill="1" applyBorder="1" applyAlignment="1">
      <alignment vertical="center"/>
    </xf>
    <xf numFmtId="0" fontId="39" fillId="13" borderId="9" xfId="0" applyFont="1" applyFill="1" applyBorder="1" applyAlignment="1">
      <alignment horizontal="left" vertical="center"/>
    </xf>
    <xf numFmtId="0" fontId="12" fillId="7" borderId="9" xfId="0" applyFont="1" applyFill="1" applyBorder="1" applyAlignment="1">
      <alignment vertical="center"/>
    </xf>
    <xf numFmtId="0" fontId="12" fillId="2" borderId="9" xfId="0" applyFont="1" applyFill="1" applyBorder="1" applyAlignment="1">
      <alignment vertical="center"/>
    </xf>
    <xf numFmtId="0" fontId="39" fillId="12" borderId="9" xfId="0" applyFont="1" applyFill="1" applyBorder="1" applyAlignment="1">
      <alignment horizontal="left" vertical="center"/>
    </xf>
    <xf numFmtId="0" fontId="16" fillId="9" borderId="5" xfId="0" applyFont="1" applyFill="1" applyBorder="1" applyAlignment="1">
      <alignment vertical="center" wrapText="1"/>
    </xf>
    <xf numFmtId="3" fontId="16" fillId="9" borderId="5" xfId="0" applyNumberFormat="1" applyFont="1" applyFill="1" applyBorder="1" applyAlignment="1">
      <alignment vertical="center" wrapText="1"/>
    </xf>
    <xf numFmtId="3" fontId="16" fillId="9" borderId="11" xfId="0" applyNumberFormat="1" applyFont="1" applyFill="1" applyBorder="1" applyAlignment="1">
      <alignment vertical="center" wrapText="1"/>
    </xf>
    <xf numFmtId="0" fontId="12" fillId="14" borderId="9" xfId="0" applyFont="1" applyFill="1" applyBorder="1" applyAlignment="1">
      <alignment wrapText="1"/>
    </xf>
    <xf numFmtId="166" fontId="12" fillId="14" borderId="9" xfId="0" applyNumberFormat="1" applyFont="1" applyFill="1" applyBorder="1"/>
    <xf numFmtId="166" fontId="39" fillId="14" borderId="9" xfId="0" applyNumberFormat="1" applyFont="1" applyFill="1" applyBorder="1"/>
    <xf numFmtId="166" fontId="39" fillId="14" borderId="7" xfId="0" applyNumberFormat="1" applyFont="1" applyFill="1" applyBorder="1"/>
    <xf numFmtId="0" fontId="12" fillId="0" borderId="9" xfId="0" applyFont="1" applyBorder="1" applyAlignment="1">
      <alignment wrapText="1"/>
    </xf>
    <xf numFmtId="166" fontId="12" fillId="0" borderId="9" xfId="0" applyNumberFormat="1" applyFont="1" applyBorder="1"/>
    <xf numFmtId="0" fontId="12" fillId="14" borderId="5" xfId="0" applyFont="1" applyFill="1" applyBorder="1" applyAlignment="1">
      <alignment wrapText="1"/>
    </xf>
    <xf numFmtId="166" fontId="12" fillId="14" borderId="5" xfId="0" applyNumberFormat="1" applyFont="1" applyFill="1" applyBorder="1"/>
    <xf numFmtId="166" fontId="39" fillId="14" borderId="5" xfId="0" applyNumberFormat="1" applyFont="1" applyFill="1" applyBorder="1"/>
    <xf numFmtId="166" fontId="39" fillId="14" borderId="11" xfId="0" applyNumberFormat="1" applyFont="1" applyFill="1" applyBorder="1"/>
  </cellXfs>
  <cellStyles count="10">
    <cellStyle name="Comma" xfId="1" builtinId="3"/>
    <cellStyle name="Comma 2" xfId="2" xr:uid="{F3BF9AB4-A52E-4D7C-A84C-4F0D48572B57}"/>
    <cellStyle name="Comma 2 2" xfId="4" xr:uid="{79919AD5-FE81-4273-8057-2BB61A8BB690}"/>
    <cellStyle name="Comma 2 2 2" xfId="3" xr:uid="{C700BC3A-1F33-49D0-B480-68BC002C76AC}"/>
    <cellStyle name="Comma 2 2 2 2" xfId="5" xr:uid="{46347D62-207F-49C8-8E72-646ACFD9C49D}"/>
    <cellStyle name="Comma 3" xfId="6" xr:uid="{9260223F-370C-4FF9-901A-B8BDCEFDAEDF}"/>
    <cellStyle name="Comma 3 2" xfId="8" xr:uid="{57B98E47-8C09-4C50-A957-40AEBD4732EB}"/>
    <cellStyle name="Hyperlink" xfId="9" builtinId="8"/>
    <cellStyle name="Normal" xfId="0" builtinId="0"/>
    <cellStyle name="Percent 2" xfId="7" xr:uid="{A8625665-A6A4-4224-A5EF-18D9AE7A7B6E}"/>
  </cellStyles>
  <dxfs count="0"/>
  <tableStyles count="1" defaultTableStyle="TableStyleMedium2" defaultPivotStyle="PivotStyleLight16">
    <tableStyle name="Invisible" pivot="0" table="0" count="0" xr9:uid="{ED87A97D-752C-4082-A88C-E1DFE7B94B45}"/>
  </tableStyles>
  <colors>
    <mruColors>
      <color rgb="FFE6F7F7"/>
      <color rgb="FFB5E6E5"/>
      <color rgb="FFCEEEED"/>
      <color rgb="FF85D6D4"/>
      <color rgb="FF99E3DA"/>
      <color rgb="FFB5CFFF"/>
      <color rgb="FF4472C4"/>
      <color rgb="FF2171FF"/>
      <color rgb="FF0033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164942</xdr:colOff>
      <xdr:row>0</xdr:row>
      <xdr:rowOff>119743</xdr:rowOff>
    </xdr:from>
    <xdr:to>
      <xdr:col>6</xdr:col>
      <xdr:colOff>514603</xdr:colOff>
      <xdr:row>15</xdr:row>
      <xdr:rowOff>10885</xdr:rowOff>
    </xdr:to>
    <xdr:pic>
      <xdr:nvPicPr>
        <xdr:cNvPr id="3" name="Picture 2">
          <a:extLst>
            <a:ext uri="{FF2B5EF4-FFF2-40B4-BE49-F238E27FC236}">
              <a16:creationId xmlns:a16="http://schemas.microsoft.com/office/drawing/2014/main" id="{016A3C74-0214-D466-73B3-C3DA8656129C}"/>
            </a:ext>
          </a:extLst>
        </xdr:cNvPr>
        <xdr:cNvPicPr>
          <a:picLocks noChangeAspect="1"/>
        </xdr:cNvPicPr>
      </xdr:nvPicPr>
      <xdr:blipFill>
        <a:blip xmlns:r="http://schemas.openxmlformats.org/officeDocument/2006/relationships" r:embed="rId1"/>
        <a:stretch>
          <a:fillRect/>
        </a:stretch>
      </xdr:blipFill>
      <xdr:spPr>
        <a:xfrm>
          <a:off x="6146642" y="119743"/>
          <a:ext cx="2809832" cy="39841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4</xdr:row>
      <xdr:rowOff>0</xdr:rowOff>
    </xdr:from>
    <xdr:to>
      <xdr:col>3</xdr:col>
      <xdr:colOff>161925</xdr:colOff>
      <xdr:row>4</xdr:row>
      <xdr:rowOff>140335</xdr:rowOff>
    </xdr:to>
    <xdr:pic>
      <xdr:nvPicPr>
        <xdr:cNvPr id="2" name="Graphic 1" descr="Arrow Up with solid fill">
          <a:extLst>
            <a:ext uri="{FF2B5EF4-FFF2-40B4-BE49-F238E27FC236}">
              <a16:creationId xmlns:a16="http://schemas.microsoft.com/office/drawing/2014/main" id="{8F9990D7-9A35-36D0-994E-51CE003D729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0800000" flipV="1">
          <a:off x="0" y="0"/>
          <a:ext cx="161925" cy="140335"/>
        </a:xfrm>
        <a:prstGeom prst="rect">
          <a:avLst/>
        </a:prstGeom>
      </xdr:spPr>
    </xdr:pic>
    <xdr:clientData/>
  </xdr:twoCellAnchor>
  <xdr:twoCellAnchor>
    <xdr:from>
      <xdr:col>3</xdr:col>
      <xdr:colOff>0</xdr:colOff>
      <xdr:row>5</xdr:row>
      <xdr:rowOff>0</xdr:rowOff>
    </xdr:from>
    <xdr:to>
      <xdr:col>3</xdr:col>
      <xdr:colOff>161925</xdr:colOff>
      <xdr:row>5</xdr:row>
      <xdr:rowOff>140335</xdr:rowOff>
    </xdr:to>
    <xdr:pic>
      <xdr:nvPicPr>
        <xdr:cNvPr id="3" name="Graphic 1" descr="Arrow Up with solid fill">
          <a:extLst>
            <a:ext uri="{FF2B5EF4-FFF2-40B4-BE49-F238E27FC236}">
              <a16:creationId xmlns:a16="http://schemas.microsoft.com/office/drawing/2014/main" id="{0FE63D77-B7B1-4D43-77E7-6AD90A148FC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0800000" flipV="1">
          <a:off x="0" y="0"/>
          <a:ext cx="161925" cy="140335"/>
        </a:xfrm>
        <a:prstGeom prst="rect">
          <a:avLst/>
        </a:prstGeom>
      </xdr:spPr>
    </xdr:pic>
    <xdr:clientData/>
  </xdr:twoCellAnchor>
  <xdr:twoCellAnchor>
    <xdr:from>
      <xdr:col>3</xdr:col>
      <xdr:colOff>0</xdr:colOff>
      <xdr:row>6</xdr:row>
      <xdr:rowOff>0</xdr:rowOff>
    </xdr:from>
    <xdr:to>
      <xdr:col>3</xdr:col>
      <xdr:colOff>161925</xdr:colOff>
      <xdr:row>6</xdr:row>
      <xdr:rowOff>140335</xdr:rowOff>
    </xdr:to>
    <xdr:pic>
      <xdr:nvPicPr>
        <xdr:cNvPr id="4" name="Graphic 1" descr="Arrow Up with solid fill">
          <a:extLst>
            <a:ext uri="{FF2B5EF4-FFF2-40B4-BE49-F238E27FC236}">
              <a16:creationId xmlns:a16="http://schemas.microsoft.com/office/drawing/2014/main" id="{1CF30B57-69A7-F231-6CD2-4802563BC34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V="1">
          <a:off x="0" y="0"/>
          <a:ext cx="161925" cy="140335"/>
        </a:xfrm>
        <a:prstGeom prst="rect">
          <a:avLst/>
        </a:prstGeom>
      </xdr:spPr>
    </xdr:pic>
    <xdr:clientData/>
  </xdr:twoCellAnchor>
  <xdr:twoCellAnchor>
    <xdr:from>
      <xdr:col>3</xdr:col>
      <xdr:colOff>0</xdr:colOff>
      <xdr:row>7</xdr:row>
      <xdr:rowOff>0</xdr:rowOff>
    </xdr:from>
    <xdr:to>
      <xdr:col>3</xdr:col>
      <xdr:colOff>161925</xdr:colOff>
      <xdr:row>7</xdr:row>
      <xdr:rowOff>140335</xdr:rowOff>
    </xdr:to>
    <xdr:pic>
      <xdr:nvPicPr>
        <xdr:cNvPr id="5" name="Graphic 1" descr="Arrow Up with solid fill">
          <a:extLst>
            <a:ext uri="{FF2B5EF4-FFF2-40B4-BE49-F238E27FC236}">
              <a16:creationId xmlns:a16="http://schemas.microsoft.com/office/drawing/2014/main" id="{66AD04CF-1E59-BE5C-CB49-8FE896A4045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V="1">
          <a:off x="0" y="0"/>
          <a:ext cx="161925" cy="140335"/>
        </a:xfrm>
        <a:prstGeom prst="rect">
          <a:avLst/>
        </a:prstGeom>
      </xdr:spPr>
    </xdr:pic>
    <xdr:clientData/>
  </xdr:twoCellAnchor>
  <xdr:twoCellAnchor>
    <xdr:from>
      <xdr:col>3</xdr:col>
      <xdr:colOff>0</xdr:colOff>
      <xdr:row>10</xdr:row>
      <xdr:rowOff>0</xdr:rowOff>
    </xdr:from>
    <xdr:to>
      <xdr:col>3</xdr:col>
      <xdr:colOff>161925</xdr:colOff>
      <xdr:row>10</xdr:row>
      <xdr:rowOff>140335</xdr:rowOff>
    </xdr:to>
    <xdr:pic>
      <xdr:nvPicPr>
        <xdr:cNvPr id="6" name="Graphic 1" descr="Arrow Up with solid fill">
          <a:extLst>
            <a:ext uri="{FF2B5EF4-FFF2-40B4-BE49-F238E27FC236}">
              <a16:creationId xmlns:a16="http://schemas.microsoft.com/office/drawing/2014/main" id="{B01C10E3-BA76-AF9B-2E45-CCDF4D5D55D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0800000" flipV="1">
          <a:off x="0" y="0"/>
          <a:ext cx="161925" cy="140335"/>
        </a:xfrm>
        <a:prstGeom prst="rect">
          <a:avLst/>
        </a:prstGeom>
      </xdr:spPr>
    </xdr:pic>
    <xdr:clientData/>
  </xdr:twoCellAnchor>
  <xdr:twoCellAnchor>
    <xdr:from>
      <xdr:col>3</xdr:col>
      <xdr:colOff>0</xdr:colOff>
      <xdr:row>11</xdr:row>
      <xdr:rowOff>0</xdr:rowOff>
    </xdr:from>
    <xdr:to>
      <xdr:col>3</xdr:col>
      <xdr:colOff>161925</xdr:colOff>
      <xdr:row>11</xdr:row>
      <xdr:rowOff>140335</xdr:rowOff>
    </xdr:to>
    <xdr:pic>
      <xdr:nvPicPr>
        <xdr:cNvPr id="7" name="Graphic 1" descr="Arrow Up with solid fill">
          <a:extLst>
            <a:ext uri="{FF2B5EF4-FFF2-40B4-BE49-F238E27FC236}">
              <a16:creationId xmlns:a16="http://schemas.microsoft.com/office/drawing/2014/main" id="{DFA803A3-B79D-FDA8-83B9-1B4CB0C5D89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0800000" flipV="1">
          <a:off x="0" y="0"/>
          <a:ext cx="161925" cy="140335"/>
        </a:xfrm>
        <a:prstGeom prst="rect">
          <a:avLst/>
        </a:prstGeom>
      </xdr:spPr>
    </xdr:pic>
    <xdr:clientData/>
  </xdr:twoCellAnchor>
  <xdr:twoCellAnchor>
    <xdr:from>
      <xdr:col>3</xdr:col>
      <xdr:colOff>0</xdr:colOff>
      <xdr:row>14</xdr:row>
      <xdr:rowOff>0</xdr:rowOff>
    </xdr:from>
    <xdr:to>
      <xdr:col>3</xdr:col>
      <xdr:colOff>161925</xdr:colOff>
      <xdr:row>14</xdr:row>
      <xdr:rowOff>140335</xdr:rowOff>
    </xdr:to>
    <xdr:pic>
      <xdr:nvPicPr>
        <xdr:cNvPr id="8" name="Graphic 1" descr="Arrow Up with solid fill">
          <a:extLst>
            <a:ext uri="{FF2B5EF4-FFF2-40B4-BE49-F238E27FC236}">
              <a16:creationId xmlns:a16="http://schemas.microsoft.com/office/drawing/2014/main" id="{5BF144B9-A010-FF62-185F-7226836C2AC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flipV="1">
          <a:off x="0" y="0"/>
          <a:ext cx="161925" cy="140335"/>
        </a:xfrm>
        <a:prstGeom prst="rect">
          <a:avLst/>
        </a:prstGeom>
      </xdr:spPr>
    </xdr:pic>
    <xdr:clientData/>
  </xdr:twoCellAnchor>
  <xdr:twoCellAnchor>
    <xdr:from>
      <xdr:col>3</xdr:col>
      <xdr:colOff>0</xdr:colOff>
      <xdr:row>15</xdr:row>
      <xdr:rowOff>0</xdr:rowOff>
    </xdr:from>
    <xdr:to>
      <xdr:col>3</xdr:col>
      <xdr:colOff>161925</xdr:colOff>
      <xdr:row>15</xdr:row>
      <xdr:rowOff>140335</xdr:rowOff>
    </xdr:to>
    <xdr:pic>
      <xdr:nvPicPr>
        <xdr:cNvPr id="9" name="Graphic 1" descr="Arrow Up with solid fill">
          <a:extLst>
            <a:ext uri="{FF2B5EF4-FFF2-40B4-BE49-F238E27FC236}">
              <a16:creationId xmlns:a16="http://schemas.microsoft.com/office/drawing/2014/main" id="{13ABB1EE-4F76-0F9E-2080-308A5773C83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3"/>
            </a:ext>
          </a:extLst>
        </a:blip>
        <a:stretch>
          <a:fillRect/>
        </a:stretch>
      </xdr:blipFill>
      <xdr:spPr>
        <a:xfrm flipV="1">
          <a:off x="0" y="0"/>
          <a:ext cx="161925" cy="140335"/>
        </a:xfrm>
        <a:prstGeom prst="rect">
          <a:avLst/>
        </a:prstGeom>
      </xdr:spPr>
    </xdr:pic>
    <xdr:clientData/>
  </xdr:twoCellAnchor>
  <xdr:twoCellAnchor>
    <xdr:from>
      <xdr:col>3</xdr:col>
      <xdr:colOff>0</xdr:colOff>
      <xdr:row>27</xdr:row>
      <xdr:rowOff>0</xdr:rowOff>
    </xdr:from>
    <xdr:to>
      <xdr:col>3</xdr:col>
      <xdr:colOff>161925</xdr:colOff>
      <xdr:row>27</xdr:row>
      <xdr:rowOff>142875</xdr:rowOff>
    </xdr:to>
    <xdr:pic>
      <xdr:nvPicPr>
        <xdr:cNvPr id="10" name="Picture 9" descr="Arrow Up with solid fill">
          <a:extLst>
            <a:ext uri="{FF2B5EF4-FFF2-40B4-BE49-F238E27FC236}">
              <a16:creationId xmlns:a16="http://schemas.microsoft.com/office/drawing/2014/main" id="{A631F2C4-AD04-DECB-31C7-14B31ECBE8F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flipV="1">
          <a:off x="1828800" y="17573625"/>
          <a:ext cx="16192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28</xdr:row>
      <xdr:rowOff>0</xdr:rowOff>
    </xdr:from>
    <xdr:to>
      <xdr:col>3</xdr:col>
      <xdr:colOff>161925</xdr:colOff>
      <xdr:row>28</xdr:row>
      <xdr:rowOff>142875</xdr:rowOff>
    </xdr:to>
    <xdr:pic>
      <xdr:nvPicPr>
        <xdr:cNvPr id="11" name="Picture 1" descr="Arrow Up with solid fill">
          <a:extLst>
            <a:ext uri="{FF2B5EF4-FFF2-40B4-BE49-F238E27FC236}">
              <a16:creationId xmlns:a16="http://schemas.microsoft.com/office/drawing/2014/main" id="{80BCB716-CB52-F2BB-2397-05AF9684CB5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flipV="1">
          <a:off x="1828800" y="18516600"/>
          <a:ext cx="16192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Custom 2">
      <a:dk1>
        <a:sysClr val="windowText" lastClr="000000"/>
      </a:dk1>
      <a:lt1>
        <a:sysClr val="window" lastClr="FFFFFF"/>
      </a:lt1>
      <a:dk2>
        <a:srgbClr val="5271FF"/>
      </a:dk2>
      <a:lt2>
        <a:srgbClr val="E7E6E6"/>
      </a:lt2>
      <a:accent1>
        <a:srgbClr val="DFB558"/>
      </a:accent1>
      <a:accent2>
        <a:srgbClr val="359D9A"/>
      </a:accent2>
      <a:accent3>
        <a:srgbClr val="00338D"/>
      </a:accent3>
      <a:accent4>
        <a:srgbClr val="E8C987"/>
      </a:accent4>
      <a:accent5>
        <a:srgbClr val="91B8FE"/>
      </a:accent5>
      <a:accent6>
        <a:srgbClr val="85D6D4"/>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inance.gov.au/government/climate-action-government-operations/commonwealth-emission-reporting/net-zero-government-operations-annual-progress-repor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s://www.finance.gov.au/government/managing-commonwealth-resources/structure-australian-government-public-sector/pgpa-act-flipchart-and-list" TargetMode="External"/><Relationship Id="rId13" Type="http://schemas.openxmlformats.org/officeDocument/2006/relationships/hyperlink" Target="https://www.finance.gov.au/government/managing-commonwealth-resources/structure-australian-government-public-sector/pgpa-act-flipchart-and-list" TargetMode="External"/><Relationship Id="rId3" Type="http://schemas.openxmlformats.org/officeDocument/2006/relationships/hyperlink" Target="https://www.mdba.gov.au/publications-and-data/publications/murray-darling-basin-authority-emissions-reduction-plan-2024" TargetMode="External"/><Relationship Id="rId7" Type="http://schemas.openxmlformats.org/officeDocument/2006/relationships/hyperlink" Target="https://www.tourism.australia.com/content/dam/digital/corporate/documents/tourism-australia-emission-reduction-plan-23-24.pdf" TargetMode="External"/><Relationship Id="rId12" Type="http://schemas.openxmlformats.org/officeDocument/2006/relationships/hyperlink" Target="https://www.homeaffairs.gov.au/commitments/files/home-affairs-emissions-reduction-plan.pdf" TargetMode="External"/><Relationship Id="rId2" Type="http://schemas.openxmlformats.org/officeDocument/2006/relationships/hyperlink" Target="https://www.apvma.gov.au/about/accountability-and-reporting/emissions-reduction-plan-2025-30" TargetMode="External"/><Relationship Id="rId1" Type="http://schemas.openxmlformats.org/officeDocument/2006/relationships/hyperlink" Target="https://www.finance.gov.au/government/climate-action-government-operations/aps-net-zero-emissions-2030" TargetMode="External"/><Relationship Id="rId6" Type="http://schemas.openxmlformats.org/officeDocument/2006/relationships/hyperlink" Target="https://www.harbourtrust.gov.au/media/i3oj2ppb/27062024_ht_emissions-reductions-plan_2024_final.pdf" TargetMode="External"/><Relationship Id="rId11" Type="http://schemas.openxmlformats.org/officeDocument/2006/relationships/hyperlink" Target="https://www.defence.gov.au/about/strategic-planning/defence-net-zero-strategy" TargetMode="External"/><Relationship Id="rId5" Type="http://schemas.openxmlformats.org/officeDocument/2006/relationships/hyperlink" Target="https://www.ric.gov.au/sites/default/files/documents/20240925_OOS_Emissions-Reduction-Plan-FY2024-25_CL.pdf" TargetMode="External"/><Relationship Id="rId10" Type="http://schemas.openxmlformats.org/officeDocument/2006/relationships/hyperlink" Target="https://www.austrac.gov.au/austrac-emissions-reduction-plan-2024" TargetMode="External"/><Relationship Id="rId4" Type="http://schemas.openxmlformats.org/officeDocument/2006/relationships/hyperlink" Target="https://www.library.gov.au/visit/about-us/corporate-information/library-building-policies-and-plans/emissions-reduction-plan" TargetMode="External"/><Relationship Id="rId9" Type="http://schemas.openxmlformats.org/officeDocument/2006/relationships/hyperlink" Target="https://www.defence.gov.au/about/strategic-planning/defence-net-zero-strategy" TargetMode="External"/><Relationship Id="rId1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pslearn.apsacademy.gov.au/view_program/78" TargetMode="External"/><Relationship Id="rId1" Type="http://schemas.openxmlformats.org/officeDocument/2006/relationships/hyperlink" Target="https://www.finance.gov.au/government/procurement/vehicle-leasing-fleet-management/low-emission-vehicle-lev-targe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30B5A-7B95-4A01-9A2C-74019016BD36}">
  <dimension ref="A1:G32"/>
  <sheetViews>
    <sheetView tabSelected="1" zoomScaleNormal="100" workbookViewId="0"/>
  </sheetViews>
  <sheetFormatPr defaultColWidth="8.69140625" defaultRowHeight="14.15"/>
  <cols>
    <col min="1" max="1" width="75.84375" style="38" customWidth="1"/>
    <col min="2" max="16384" width="8.69140625" style="32"/>
  </cols>
  <sheetData>
    <row r="1" spans="1:7">
      <c r="A1" s="239" t="s">
        <v>0</v>
      </c>
    </row>
    <row r="2" spans="1:7" ht="75.900000000000006">
      <c r="A2" s="238" t="s">
        <v>1</v>
      </c>
    </row>
    <row r="4" spans="1:7" ht="42.45">
      <c r="A4" s="240" t="s">
        <v>2</v>
      </c>
    </row>
    <row r="6" spans="1:7" ht="28.3">
      <c r="A6" s="38" t="s">
        <v>3</v>
      </c>
    </row>
    <row r="8" spans="1:7" ht="20.149999999999999">
      <c r="A8" s="237" t="s">
        <v>1013</v>
      </c>
    </row>
    <row r="9" spans="1:7">
      <c r="A9" s="244" t="s">
        <v>20</v>
      </c>
      <c r="B9" s="244"/>
      <c r="C9" s="244"/>
      <c r="D9" s="244"/>
      <c r="E9" s="244"/>
      <c r="F9" s="244"/>
      <c r="G9" s="244"/>
    </row>
    <row r="10" spans="1:7">
      <c r="A10" s="244" t="s">
        <v>26</v>
      </c>
      <c r="B10" s="244"/>
      <c r="C10" s="244"/>
      <c r="D10" s="244"/>
      <c r="E10" s="244"/>
      <c r="F10" s="244"/>
      <c r="G10" s="244"/>
    </row>
    <row r="11" spans="1:7">
      <c r="A11" s="244" t="s">
        <v>42</v>
      </c>
      <c r="B11" s="244"/>
      <c r="C11" s="244"/>
      <c r="D11" s="244"/>
      <c r="E11" s="244"/>
      <c r="F11" s="244"/>
      <c r="G11" s="244"/>
    </row>
    <row r="12" spans="1:7">
      <c r="A12" s="244" t="s">
        <v>146</v>
      </c>
      <c r="B12" s="244"/>
      <c r="C12" s="244"/>
      <c r="D12" s="244"/>
      <c r="E12" s="244"/>
      <c r="F12" s="244"/>
      <c r="G12" s="244"/>
    </row>
    <row r="13" spans="1:7">
      <c r="A13" s="244" t="s">
        <v>1011</v>
      </c>
      <c r="B13" s="244"/>
      <c r="C13" s="244"/>
      <c r="D13" s="244"/>
      <c r="E13" s="244"/>
      <c r="F13" s="244"/>
      <c r="G13" s="244"/>
    </row>
    <row r="14" spans="1:7">
      <c r="A14" s="244" t="s">
        <v>1012</v>
      </c>
      <c r="B14" s="244"/>
      <c r="C14" s="244"/>
      <c r="D14" s="244"/>
      <c r="E14" s="244"/>
      <c r="F14" s="244"/>
      <c r="G14" s="244"/>
    </row>
    <row r="15" spans="1:7">
      <c r="A15" s="244" t="s">
        <v>169</v>
      </c>
      <c r="B15" s="244"/>
      <c r="C15" s="244"/>
      <c r="D15" s="244"/>
      <c r="E15" s="244"/>
      <c r="F15" s="244"/>
      <c r="G15" s="244"/>
    </row>
    <row r="16" spans="1:7">
      <c r="A16" s="244" t="s">
        <v>180</v>
      </c>
      <c r="B16" s="244"/>
      <c r="C16" s="244"/>
      <c r="D16" s="244"/>
      <c r="E16" s="244"/>
      <c r="F16" s="244"/>
      <c r="G16" s="244"/>
    </row>
    <row r="17" spans="1:7">
      <c r="A17" s="244" t="s">
        <v>183</v>
      </c>
      <c r="B17" s="244"/>
      <c r="C17" s="244"/>
      <c r="D17" s="244"/>
      <c r="E17" s="244"/>
      <c r="F17" s="244"/>
      <c r="G17" s="244"/>
    </row>
    <row r="18" spans="1:7">
      <c r="A18" s="244" t="s">
        <v>196</v>
      </c>
      <c r="B18" s="244"/>
      <c r="C18" s="244"/>
      <c r="D18" s="244"/>
      <c r="E18" s="244"/>
      <c r="F18" s="244"/>
      <c r="G18" s="244"/>
    </row>
    <row r="19" spans="1:7">
      <c r="A19" s="244" t="s">
        <v>210</v>
      </c>
      <c r="B19" s="244"/>
      <c r="C19" s="244"/>
      <c r="D19" s="244"/>
      <c r="E19" s="244"/>
      <c r="F19" s="244"/>
      <c r="G19" s="244"/>
    </row>
    <row r="20" spans="1:7">
      <c r="A20" s="244" t="s">
        <v>215</v>
      </c>
      <c r="B20" s="244"/>
      <c r="C20" s="244"/>
      <c r="D20" s="244"/>
      <c r="E20" s="244"/>
      <c r="F20" s="244"/>
      <c r="G20" s="244"/>
    </row>
    <row r="21" spans="1:7">
      <c r="A21" s="244" t="s">
        <v>230</v>
      </c>
      <c r="B21" s="244"/>
      <c r="C21" s="244"/>
      <c r="D21" s="244"/>
      <c r="E21" s="244"/>
      <c r="F21" s="244"/>
      <c r="G21" s="244"/>
    </row>
    <row r="22" spans="1:7">
      <c r="A22" s="244" t="s">
        <v>241</v>
      </c>
      <c r="B22" s="244"/>
      <c r="C22" s="244"/>
      <c r="D22" s="244"/>
      <c r="E22" s="244"/>
      <c r="F22" s="244"/>
      <c r="G22" s="244"/>
    </row>
    <row r="23" spans="1:7">
      <c r="A23" s="244" t="s">
        <v>265</v>
      </c>
      <c r="B23" s="244"/>
      <c r="C23" s="244"/>
      <c r="D23" s="244"/>
      <c r="E23" s="244"/>
      <c r="F23" s="244"/>
      <c r="G23" s="244"/>
    </row>
    <row r="24" spans="1:7">
      <c r="A24" s="244" t="s">
        <v>273</v>
      </c>
      <c r="B24" s="244"/>
      <c r="C24" s="244"/>
      <c r="D24" s="244"/>
      <c r="E24" s="244"/>
      <c r="F24" s="244"/>
      <c r="G24" s="244"/>
    </row>
    <row r="25" spans="1:7">
      <c r="A25" s="244" t="s">
        <v>276</v>
      </c>
      <c r="B25" s="244"/>
      <c r="C25" s="244"/>
      <c r="D25" s="244"/>
      <c r="E25" s="244"/>
      <c r="F25" s="244"/>
      <c r="G25" s="244"/>
    </row>
    <row r="26" spans="1:7">
      <c r="A26" s="244" t="s">
        <v>278</v>
      </c>
      <c r="B26" s="244"/>
      <c r="C26" s="244"/>
      <c r="D26" s="244"/>
      <c r="E26" s="244"/>
      <c r="F26" s="244"/>
      <c r="G26" s="244"/>
    </row>
    <row r="27" spans="1:7">
      <c r="A27" s="244" t="s">
        <v>1015</v>
      </c>
      <c r="B27" s="244"/>
      <c r="C27" s="244"/>
      <c r="D27" s="244"/>
      <c r="E27" s="244"/>
      <c r="F27" s="244"/>
      <c r="G27" s="244"/>
    </row>
    <row r="28" spans="1:7">
      <c r="A28" s="244" t="s">
        <v>1014</v>
      </c>
      <c r="B28" s="244"/>
      <c r="C28" s="244"/>
      <c r="D28" s="244"/>
      <c r="E28" s="244"/>
      <c r="F28" s="244"/>
      <c r="G28" s="244"/>
    </row>
    <row r="29" spans="1:7">
      <c r="A29" s="244" t="s">
        <v>1016</v>
      </c>
      <c r="B29" s="244"/>
      <c r="C29" s="244"/>
      <c r="D29" s="244"/>
      <c r="E29" s="244"/>
      <c r="F29" s="244"/>
      <c r="G29" s="244"/>
    </row>
    <row r="30" spans="1:7" ht="32.6" customHeight="1">
      <c r="A30" s="244" t="s">
        <v>1017</v>
      </c>
      <c r="B30" s="244"/>
      <c r="C30" s="244"/>
      <c r="D30" s="244"/>
      <c r="E30" s="244"/>
      <c r="F30" s="244"/>
      <c r="G30" s="244"/>
    </row>
    <row r="31" spans="1:7" ht="27.9" customHeight="1">
      <c r="A31" s="244" t="s">
        <v>1018</v>
      </c>
      <c r="B31" s="244"/>
      <c r="C31" s="244"/>
      <c r="D31" s="244"/>
      <c r="E31" s="244"/>
      <c r="F31" s="244"/>
      <c r="G31" s="244"/>
    </row>
    <row r="32" spans="1:7" ht="30.9" customHeight="1">
      <c r="A32" s="244" t="s">
        <v>1019</v>
      </c>
      <c r="B32" s="244"/>
      <c r="C32" s="244"/>
      <c r="D32" s="244"/>
      <c r="E32" s="244"/>
      <c r="F32" s="244"/>
      <c r="G32" s="244"/>
    </row>
  </sheetData>
  <mergeCells count="24">
    <mergeCell ref="A30:G30"/>
    <mergeCell ref="A31:G31"/>
    <mergeCell ref="A32:G32"/>
    <mergeCell ref="A27:G27"/>
    <mergeCell ref="A28:G28"/>
    <mergeCell ref="A29:G29"/>
    <mergeCell ref="A26:G26"/>
    <mergeCell ref="A15:G15"/>
    <mergeCell ref="A16:G16"/>
    <mergeCell ref="A17:G17"/>
    <mergeCell ref="A18:G18"/>
    <mergeCell ref="A19:G19"/>
    <mergeCell ref="A20:G20"/>
    <mergeCell ref="A21:G21"/>
    <mergeCell ref="A22:G22"/>
    <mergeCell ref="A23:G23"/>
    <mergeCell ref="A24:G24"/>
    <mergeCell ref="A25:G25"/>
    <mergeCell ref="A14:G14"/>
    <mergeCell ref="A9:G9"/>
    <mergeCell ref="A10:G10"/>
    <mergeCell ref="A11:G11"/>
    <mergeCell ref="A12:G12"/>
    <mergeCell ref="A13:G13"/>
  </mergeCells>
  <hyperlinks>
    <hyperlink ref="A4" r:id="rId1" xr:uid="{1D2CB87A-909E-490D-8D1F-EAD4245724D9}"/>
    <hyperlink ref="A9:G9" location="'Table 1'!A1" display="Table 1: APS Net Zero 2030 Target emissions" xr:uid="{958FEB3E-2B4C-4510-9A9F-297F7DB5654F}"/>
    <hyperlink ref="A10:G10" location="'Table 2'!A1" display="Table 2: Amended data update for 2022-23 and 2023-24" xr:uid="{E660BD8B-726F-469A-A01F-76E07232D8C6}"/>
    <hyperlink ref="A11:G11" location="'Table 3'!A1" display="Table 3:Targets and measures status update" xr:uid="{3275EDA6-B8EA-427F-B2FC-3CFA0F5D1D2A}"/>
    <hyperlink ref="A12:G12" location="'Table 4'!A1" display="Table 4: Emission scopes" xr:uid="{996251B9-AB6D-4336-BC9F-11DC8CDDA386}"/>
    <hyperlink ref="A13:G13" location="'Table 5'!A1" display="Table 5: Commonwealth entities and companies added or removed to the 2024-25 Inventory" xr:uid="{5ACA66AD-82BA-41BB-9ACE-7D60A930458E}"/>
    <hyperlink ref="A14:G14" location="'Table 6'!A1" display="Table 6: Comparison of 2023-24 and 2024-25 Australian Government emissions inventory" xr:uid="{A954D64F-B00C-46A3-B030-279ACC7D38D3}"/>
    <hyperlink ref="A15:G15" location="'Table 7'!A1" display="Table 7: Australian Government Greenhouse Gas Emissions Inventory – Location-based method" xr:uid="{5AA58C37-C300-47FC-BCB1-2C864CA62D8F}"/>
    <hyperlink ref="A16:G16" location="'Table 8'!A1" display="Table 8: Australian Government Greenhouse Gas Emissions Inventory – Market-based method" xr:uid="{1E599CD4-6922-4F61-BE8F-1F6CB2FBE3F4}"/>
    <hyperlink ref="A17:G17" location="'Table 9'!A1" display="Table 9: Electricity emissions by state/territory grid location and scope (location-based method)" xr:uid="{26FE3CA7-41AD-4A8D-8906-52E8489B01C1}"/>
    <hyperlink ref="A18:G18" location="'Table 10'!A1" display="Table 10: Electricity emissions and renewable percentages (market-based method)" xr:uid="{886B5842-642B-414A-9EA6-AF497C31EB7A}"/>
    <hyperlink ref="A19:G19" location="'Table 11'!A1" display="Table 11: Natural gas emissions by state/territory and scope" xr:uid="{E01E286B-38DD-4F98-BFD2-460E756EE41B}"/>
    <hyperlink ref="A20:G20" location="'Table 12'!A1" display="Table 12: Emissions associated with solid waste disposal by waste stream or type" xr:uid="{13979572-0D10-4A96-8E71-F191A51FEADC}"/>
    <hyperlink ref="A21:G21" location="'Table 13'!A1" display="Table 13: Fugitive emissions from refrigerants by refrigerant type" xr:uid="{F701946B-1D10-460B-914A-FB9B05ACD5BD}"/>
    <hyperlink ref="A22:G22" location="'Table 14'!A1" display="Table 14: Fleet and other vehicle emissions by vehicle type, fuel type and scope" xr:uid="{DD73BA80-53CB-4096-BCD4-43AC79C1F853}"/>
    <hyperlink ref="A23:G23" location="'Table 15'!A1" display="Table 15: Domestic commercial flight emissions by cabin class" xr:uid="{5348D0CE-2023-40FC-9D3F-CD3102F44400}"/>
    <hyperlink ref="A24:G24" location="'Table 16'!A1" display="Table 16: Domestic hire car emissions" xr:uid="{955652ED-8995-445F-ABA9-EF68ACD560D6}"/>
    <hyperlink ref="A25:G25" location="'Table 17'!A1" display="Table 17: Domestic hotel accommodation emissions" xr:uid="{BB5D12EE-7F6B-4B4B-8750-FF73178E70FE}"/>
    <hyperlink ref="A26:G26" location="'Table 18'!A1" display="Table 18: Emissions reported as other energy, by source, fuel type and scope" xr:uid="{3E5C72EF-8BFA-4A42-84F9-A36D80D6EF4F}"/>
    <hyperlink ref="A27:G27" location="'Appendix A'!A1" display="Appendix A Tables" xr:uid="{DCC76CEC-686E-4549-912E-615D9CA24665}"/>
    <hyperlink ref="A28:G28" location="'Appendix B'!A1" display="Appendix B Tables" xr:uid="{14530388-F769-4C01-9B7E-FCAC29F86EA7}"/>
    <hyperlink ref="A29:G29" location="'Appendix D'!A1" display="Appendix D Tables" xr:uid="{98E0A525-FF87-414F-A3D9-AEF860A868B1}"/>
    <hyperlink ref="A30:G30" location="'2024-25 Entity Emissions'!A1" display="2024-25 Entity Emissions: Includes for each Australian Government entity their portfolio, entity type, notes on reporting, and entity total emissions (by location-based method, market-based method and scope 1, 2 and 3). " xr:uid="{67F4BCA8-0E0A-465E-A435-1C21856A3C88}"/>
    <hyperlink ref="A31:G31" location="'2024-25 Portfolio Emissions'!A1" display="2024-25 Portfolio Emissions: Includes the total emissions for each portfolio (by location-based method, market-based method and scope 1, 2 and 3). " xr:uid="{24F11BA3-0712-4C49-BD66-FE028A7DA411}"/>
    <hyperlink ref="A32:G32" location="'IPCC Table'!A1" display="IPCC Table: Includes total emissions of the reporting entities presented in a table aligned with the Intergovernmental Panel on Climate Change Reporting " xr:uid="{3C654211-1AD6-49DE-9BDB-AEDA31D4D122}"/>
  </hyperlinks>
  <pageMargins left="0.7" right="0.7" top="0.75" bottom="0.75" header="0.3" footer="0.3"/>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69752-900F-4B56-AA91-27CCD5FC8519}">
  <dimension ref="A1:R27"/>
  <sheetViews>
    <sheetView zoomScaleNormal="100" workbookViewId="0">
      <selection activeCell="A2" sqref="A2:I2"/>
    </sheetView>
  </sheetViews>
  <sheetFormatPr defaultColWidth="8.69140625" defaultRowHeight="12.45"/>
  <cols>
    <col min="1" max="1" width="15.84375" style="4" customWidth="1"/>
    <col min="2" max="3" width="15.15234375" style="4" bestFit="1" customWidth="1"/>
    <col min="4" max="5" width="17" style="4" bestFit="1" customWidth="1"/>
    <col min="6" max="6" width="14.53515625" style="4" bestFit="1" customWidth="1"/>
    <col min="7" max="7" width="13.15234375" style="4" bestFit="1" customWidth="1"/>
    <col min="8" max="9" width="9.3046875" style="4" customWidth="1"/>
    <col min="10" max="16384" width="8.69140625" style="4"/>
  </cols>
  <sheetData>
    <row r="1" spans="1:18" s="16" customFormat="1" ht="39.450000000000003" customHeight="1">
      <c r="A1" s="314" t="s">
        <v>183</v>
      </c>
      <c r="B1" s="314"/>
      <c r="C1" s="314"/>
      <c r="D1" s="314"/>
      <c r="E1" s="314"/>
      <c r="F1" s="314"/>
      <c r="G1" s="314"/>
      <c r="H1" s="314"/>
      <c r="I1" s="314"/>
      <c r="J1" s="117"/>
      <c r="K1" s="117"/>
    </row>
    <row r="2" spans="1:18" s="13" customFormat="1" ht="131.6" customHeight="1" thickBot="1">
      <c r="A2" s="248" t="s">
        <v>825</v>
      </c>
      <c r="B2" s="248"/>
      <c r="C2" s="248"/>
      <c r="D2" s="248"/>
      <c r="E2" s="248"/>
      <c r="F2" s="248"/>
      <c r="G2" s="248"/>
      <c r="H2" s="248"/>
      <c r="I2" s="248"/>
      <c r="J2" s="115"/>
      <c r="K2" s="115"/>
      <c r="L2" s="22"/>
      <c r="M2" s="22"/>
      <c r="N2" s="22"/>
      <c r="O2" s="22"/>
      <c r="P2" s="22"/>
      <c r="Q2" s="22"/>
      <c r="R2" s="22"/>
    </row>
    <row r="3" spans="1:18" ht="42.45">
      <c r="A3" s="317" t="s">
        <v>799</v>
      </c>
      <c r="B3" s="108" t="s">
        <v>386</v>
      </c>
      <c r="C3" s="108" t="s">
        <v>386</v>
      </c>
      <c r="D3" s="108" t="s">
        <v>207</v>
      </c>
      <c r="E3" s="108" t="s">
        <v>209</v>
      </c>
      <c r="F3" s="108" t="s">
        <v>242</v>
      </c>
      <c r="G3" s="317" t="s">
        <v>232</v>
      </c>
    </row>
    <row r="4" spans="1:18" ht="17.149999999999999" thickBot="1">
      <c r="A4" s="318"/>
      <c r="B4" s="110" t="s">
        <v>800</v>
      </c>
      <c r="C4" s="110" t="s">
        <v>243</v>
      </c>
      <c r="D4" s="110" t="s">
        <v>794</v>
      </c>
      <c r="E4" s="110" t="s">
        <v>794</v>
      </c>
      <c r="F4" s="110" t="s">
        <v>794</v>
      </c>
      <c r="G4" s="318"/>
    </row>
    <row r="5" spans="1:18" ht="14.6" thickBot="1">
      <c r="A5" s="116" t="s">
        <v>185</v>
      </c>
      <c r="B5" s="55">
        <v>1419945363</v>
      </c>
      <c r="C5" s="55">
        <v>5111803</v>
      </c>
      <c r="D5" s="55">
        <v>937164</v>
      </c>
      <c r="E5" s="55">
        <v>56798</v>
      </c>
      <c r="F5" s="55">
        <v>993962</v>
      </c>
      <c r="G5" s="113">
        <v>0.44</v>
      </c>
    </row>
    <row r="6" spans="1:18" ht="14.6" thickBot="1">
      <c r="A6" s="116" t="s">
        <v>186</v>
      </c>
      <c r="B6" s="55">
        <v>520735264</v>
      </c>
      <c r="C6" s="55">
        <v>1874647</v>
      </c>
      <c r="D6" s="55">
        <v>343685</v>
      </c>
      <c r="E6" s="55">
        <v>20829</v>
      </c>
      <c r="F6" s="55">
        <v>364515</v>
      </c>
      <c r="G6" s="113">
        <v>0.16</v>
      </c>
    </row>
    <row r="7" spans="1:18" ht="14.6" thickBot="1">
      <c r="A7" s="116" t="s">
        <v>187</v>
      </c>
      <c r="B7" s="55">
        <v>127523830</v>
      </c>
      <c r="C7" s="55">
        <v>459086</v>
      </c>
      <c r="D7" s="55">
        <v>71413</v>
      </c>
      <c r="E7" s="55">
        <v>8927</v>
      </c>
      <c r="F7" s="55">
        <v>80340</v>
      </c>
      <c r="G7" s="113">
        <v>0.04</v>
      </c>
    </row>
    <row r="8" spans="1:18" ht="15" customHeight="1" thickBot="1">
      <c r="A8" s="116" t="s">
        <v>188</v>
      </c>
      <c r="B8" s="55">
        <v>363645822</v>
      </c>
      <c r="C8" s="55">
        <v>1309125</v>
      </c>
      <c r="D8" s="55">
        <v>258189</v>
      </c>
      <c r="E8" s="55">
        <v>36365</v>
      </c>
      <c r="F8" s="55">
        <v>294553</v>
      </c>
      <c r="G8" s="113">
        <v>0.13</v>
      </c>
    </row>
    <row r="9" spans="1:18" ht="15" customHeight="1" thickBot="1">
      <c r="A9" s="116" t="s">
        <v>189</v>
      </c>
      <c r="B9" s="55">
        <v>168409860</v>
      </c>
      <c r="C9" s="55">
        <v>606275</v>
      </c>
      <c r="D9" s="55">
        <v>38734</v>
      </c>
      <c r="E9" s="55">
        <v>8420</v>
      </c>
      <c r="F9" s="55">
        <v>47155</v>
      </c>
      <c r="G9" s="113">
        <v>0.02</v>
      </c>
    </row>
    <row r="10" spans="1:18" ht="14.6" thickBot="1">
      <c r="A10" s="116" t="s">
        <v>190</v>
      </c>
      <c r="B10" s="55">
        <v>31034113</v>
      </c>
      <c r="C10" s="55">
        <v>111723</v>
      </c>
      <c r="D10" s="55">
        <v>4655</v>
      </c>
      <c r="E10" s="54">
        <v>931</v>
      </c>
      <c r="F10" s="55">
        <v>5586</v>
      </c>
      <c r="G10" s="114" t="s">
        <v>173</v>
      </c>
    </row>
    <row r="11" spans="1:18" ht="14.6" thickBot="1">
      <c r="A11" s="116" t="s">
        <v>191</v>
      </c>
      <c r="B11" s="55">
        <v>400709681</v>
      </c>
      <c r="C11" s="55">
        <v>1442555</v>
      </c>
      <c r="D11" s="55">
        <v>308546</v>
      </c>
      <c r="E11" s="55">
        <v>36064</v>
      </c>
      <c r="F11" s="55">
        <v>344610</v>
      </c>
      <c r="G11" s="113">
        <v>0.15</v>
      </c>
    </row>
    <row r="12" spans="1:18" ht="14.6" thickBot="1">
      <c r="A12" s="116" t="s">
        <v>192</v>
      </c>
      <c r="B12" s="55">
        <v>175077655</v>
      </c>
      <c r="C12" s="55">
        <v>630280</v>
      </c>
      <c r="D12" s="55">
        <v>89290</v>
      </c>
      <c r="E12" s="55">
        <v>10505</v>
      </c>
      <c r="F12" s="55">
        <v>99794</v>
      </c>
      <c r="G12" s="113">
        <v>0.04</v>
      </c>
    </row>
    <row r="13" spans="1:18" ht="14.6" thickBot="1">
      <c r="A13" s="116" t="s">
        <v>193</v>
      </c>
      <c r="B13" s="55">
        <v>6591067</v>
      </c>
      <c r="C13" s="55">
        <v>23728</v>
      </c>
      <c r="D13" s="55">
        <v>4021</v>
      </c>
      <c r="E13" s="54">
        <v>593</v>
      </c>
      <c r="F13" s="55">
        <v>4614</v>
      </c>
      <c r="G13" s="114" t="s">
        <v>173</v>
      </c>
    </row>
    <row r="14" spans="1:18" ht="14.6" thickBot="1">
      <c r="A14" s="116" t="s">
        <v>194</v>
      </c>
      <c r="B14" s="55">
        <v>5588121</v>
      </c>
      <c r="C14" s="55">
        <v>20117</v>
      </c>
      <c r="D14" s="55">
        <v>3354</v>
      </c>
      <c r="E14" s="54">
        <v>391</v>
      </c>
      <c r="F14" s="55">
        <v>3745</v>
      </c>
      <c r="G14" s="114" t="s">
        <v>173</v>
      </c>
    </row>
    <row r="15" spans="1:18" ht="14.6" thickBot="1">
      <c r="A15" s="111" t="s">
        <v>195</v>
      </c>
      <c r="B15" s="106">
        <v>3219260776</v>
      </c>
      <c r="C15" s="106">
        <v>11589339</v>
      </c>
      <c r="D15" s="106">
        <v>2059051</v>
      </c>
      <c r="E15" s="106">
        <v>179823</v>
      </c>
      <c r="F15" s="106">
        <v>2238874</v>
      </c>
      <c r="G15" s="107">
        <v>1</v>
      </c>
    </row>
    <row r="16" spans="1:18" ht="12.75" customHeight="1"/>
    <row r="24" spans="2:4">
      <c r="B24" s="6"/>
      <c r="D24" s="7"/>
    </row>
    <row r="25" spans="2:4">
      <c r="B25" s="6"/>
      <c r="D25" s="7"/>
    </row>
    <row r="26" spans="2:4">
      <c r="B26" s="6"/>
      <c r="D26" s="7"/>
    </row>
    <row r="27" spans="2:4" ht="14.6">
      <c r="B27" s="6"/>
      <c r="C27" s="5"/>
    </row>
  </sheetData>
  <mergeCells count="4">
    <mergeCell ref="A2:I2"/>
    <mergeCell ref="A1:I1"/>
    <mergeCell ref="A3:A4"/>
    <mergeCell ref="G3:G4"/>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EF7B2-3039-406A-A2FC-55DA2B9F40B6}">
  <dimension ref="A1:E15"/>
  <sheetViews>
    <sheetView zoomScaleNormal="100" workbookViewId="0">
      <selection activeCell="A2" sqref="A2:E2"/>
    </sheetView>
  </sheetViews>
  <sheetFormatPr defaultColWidth="8.69140625" defaultRowHeight="12.45"/>
  <cols>
    <col min="1" max="1" width="66.84375" style="4" customWidth="1"/>
    <col min="2" max="2" width="19.15234375" style="4" customWidth="1"/>
    <col min="3" max="3" width="14" style="14" bestFit="1" customWidth="1"/>
    <col min="4" max="4" width="15.84375" style="4" customWidth="1"/>
    <col min="5" max="5" width="9.3046875" style="4" customWidth="1"/>
    <col min="6" max="16384" width="8.69140625" style="4"/>
  </cols>
  <sheetData>
    <row r="1" spans="1:5" s="15" customFormat="1" ht="25.3">
      <c r="A1" s="320" t="s">
        <v>196</v>
      </c>
      <c r="B1" s="320"/>
      <c r="C1" s="320"/>
      <c r="D1" s="320"/>
      <c r="E1" s="320"/>
    </row>
    <row r="2" spans="1:5" ht="72.900000000000006" customHeight="1" thickBot="1">
      <c r="A2" s="319" t="s">
        <v>197</v>
      </c>
      <c r="B2" s="319"/>
      <c r="C2" s="319"/>
      <c r="D2" s="319"/>
      <c r="E2" s="319"/>
    </row>
    <row r="3" spans="1:5" ht="21" customHeight="1">
      <c r="A3" s="315" t="s">
        <v>387</v>
      </c>
      <c r="B3" s="108" t="s">
        <v>386</v>
      </c>
      <c r="C3" s="108" t="s">
        <v>801</v>
      </c>
      <c r="D3" s="317" t="s">
        <v>802</v>
      </c>
    </row>
    <row r="4" spans="1:5" s="10" customFormat="1" ht="17.149999999999999" thickBot="1">
      <c r="A4" s="316"/>
      <c r="B4" s="110" t="s">
        <v>800</v>
      </c>
      <c r="C4" s="110" t="s">
        <v>794</v>
      </c>
      <c r="D4" s="318"/>
    </row>
    <row r="5" spans="1:5" ht="14.6" thickBot="1">
      <c r="A5" s="118" t="s">
        <v>198</v>
      </c>
      <c r="B5" s="119">
        <v>1299730900</v>
      </c>
      <c r="C5" s="120" t="s">
        <v>199</v>
      </c>
      <c r="D5" s="121">
        <v>0.40379999999999999</v>
      </c>
    </row>
    <row r="6" spans="1:5" ht="15" customHeight="1" thickBot="1">
      <c r="A6" s="112" t="s">
        <v>200</v>
      </c>
      <c r="B6" s="122">
        <v>585201456</v>
      </c>
      <c r="C6" s="123" t="s">
        <v>199</v>
      </c>
      <c r="D6" s="124">
        <v>0.18179999999999999</v>
      </c>
      <c r="E6" s="7"/>
    </row>
    <row r="7" spans="1:5" ht="15" customHeight="1" thickBot="1">
      <c r="A7" s="112" t="s">
        <v>201</v>
      </c>
      <c r="B7" s="122">
        <v>207474658</v>
      </c>
      <c r="C7" s="123" t="s">
        <v>199</v>
      </c>
      <c r="D7" s="124">
        <v>6.4500000000000002E-2</v>
      </c>
      <c r="E7" s="7"/>
    </row>
    <row r="8" spans="1:5" ht="86.6" thickBot="1">
      <c r="A8" s="112" t="s">
        <v>803</v>
      </c>
      <c r="B8" s="122">
        <v>12836779</v>
      </c>
      <c r="C8" s="123" t="s">
        <v>199</v>
      </c>
      <c r="D8" s="124">
        <v>4.0000000000000001E-3</v>
      </c>
    </row>
    <row r="9" spans="1:5" ht="14.6" thickBot="1">
      <c r="A9" s="112" t="s">
        <v>202</v>
      </c>
      <c r="B9" s="122">
        <v>80194768</v>
      </c>
      <c r="C9" s="123" t="s">
        <v>199</v>
      </c>
      <c r="D9" s="124">
        <v>2.4899999999999999E-2</v>
      </c>
    </row>
    <row r="10" spans="1:5" s="10" customFormat="1" ht="14.6" thickBot="1">
      <c r="A10" s="112" t="s">
        <v>203</v>
      </c>
      <c r="B10" s="122">
        <v>414023239</v>
      </c>
      <c r="C10" s="123" t="s">
        <v>199</v>
      </c>
      <c r="D10" s="124">
        <v>0.12859999999999999</v>
      </c>
    </row>
    <row r="11" spans="1:5" ht="14.6" thickBot="1">
      <c r="A11" s="118" t="s">
        <v>204</v>
      </c>
      <c r="B11" s="119">
        <v>1918924148</v>
      </c>
      <c r="C11" s="119">
        <v>1778691</v>
      </c>
      <c r="D11" s="121">
        <v>0.59619999999999995</v>
      </c>
    </row>
    <row r="12" spans="1:5" ht="14.6" thickBot="1">
      <c r="A12" s="112" t="s">
        <v>205</v>
      </c>
      <c r="B12" s="122">
        <v>1918924148</v>
      </c>
      <c r="C12" s="122">
        <v>1778691</v>
      </c>
      <c r="D12" s="124">
        <v>0.59619999999999995</v>
      </c>
    </row>
    <row r="13" spans="1:5" ht="15" thickBot="1">
      <c r="A13" s="109" t="s">
        <v>206</v>
      </c>
      <c r="B13" s="125">
        <v>3218655048</v>
      </c>
      <c r="C13" s="125">
        <v>1778692</v>
      </c>
      <c r="D13" s="126">
        <v>1</v>
      </c>
      <c r="E13" s="3"/>
    </row>
    <row r="14" spans="1:5" ht="15" thickBot="1">
      <c r="A14" s="112" t="s">
        <v>207</v>
      </c>
      <c r="B14" s="123" t="s">
        <v>208</v>
      </c>
      <c r="C14" s="122">
        <v>1565778</v>
      </c>
      <c r="D14" s="123" t="s">
        <v>199</v>
      </c>
      <c r="E14" s="3"/>
    </row>
    <row r="15" spans="1:5" ht="14.6" thickBot="1">
      <c r="A15" s="112" t="s">
        <v>209</v>
      </c>
      <c r="B15" s="123" t="s">
        <v>208</v>
      </c>
      <c r="C15" s="122">
        <v>212914</v>
      </c>
      <c r="D15" s="123" t="s">
        <v>199</v>
      </c>
    </row>
  </sheetData>
  <mergeCells count="4">
    <mergeCell ref="A2:E2"/>
    <mergeCell ref="A1:E1"/>
    <mergeCell ref="A3:A4"/>
    <mergeCell ref="D3:D4"/>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4F577-7972-4CB7-B2A7-B22FAFA390CD}">
  <dimension ref="A1:I16"/>
  <sheetViews>
    <sheetView zoomScaleNormal="100" workbookViewId="0">
      <selection activeCell="A2" sqref="A2:I2"/>
    </sheetView>
  </sheetViews>
  <sheetFormatPr defaultColWidth="8.69140625" defaultRowHeight="14.6"/>
  <cols>
    <col min="1" max="1" width="15.84375" style="1" customWidth="1"/>
    <col min="2" max="2" width="15.3828125" style="1" bestFit="1" customWidth="1"/>
    <col min="3" max="4" width="17.15234375" style="1" bestFit="1" customWidth="1"/>
    <col min="5" max="5" width="17.53515625" style="1" bestFit="1" customWidth="1"/>
    <col min="6" max="6" width="13.15234375" style="1" bestFit="1" customWidth="1"/>
    <col min="7" max="8" width="9.3046875" style="1" customWidth="1"/>
    <col min="9" max="16384" width="8.69140625" style="1"/>
  </cols>
  <sheetData>
    <row r="1" spans="1:9" s="21" customFormat="1" ht="20.149999999999999">
      <c r="A1" s="321" t="s">
        <v>210</v>
      </c>
      <c r="B1" s="321"/>
      <c r="C1" s="321"/>
      <c r="D1" s="321"/>
      <c r="E1" s="321"/>
      <c r="F1" s="321"/>
      <c r="G1" s="321"/>
      <c r="H1" s="321"/>
      <c r="I1" s="321"/>
    </row>
    <row r="2" spans="1:9" s="4" customFormat="1" ht="46.75" customHeight="1" thickBot="1">
      <c r="A2" s="319" t="s">
        <v>211</v>
      </c>
      <c r="B2" s="319"/>
      <c r="C2" s="319"/>
      <c r="D2" s="319"/>
      <c r="E2" s="319"/>
      <c r="F2" s="319"/>
      <c r="G2" s="319"/>
      <c r="H2" s="319"/>
      <c r="I2" s="319"/>
    </row>
    <row r="3" spans="1:9" ht="28.3">
      <c r="A3" s="317" t="s">
        <v>184</v>
      </c>
      <c r="B3" s="108" t="s">
        <v>809</v>
      </c>
      <c r="C3" s="108" t="s">
        <v>810</v>
      </c>
      <c r="D3" s="108" t="s">
        <v>209</v>
      </c>
      <c r="E3" s="108" t="s">
        <v>811</v>
      </c>
      <c r="F3" s="317" t="s">
        <v>232</v>
      </c>
    </row>
    <row r="4" spans="1:9" ht="17.149999999999999" thickBot="1">
      <c r="A4" s="318"/>
      <c r="B4" s="110" t="s">
        <v>243</v>
      </c>
      <c r="C4" s="110" t="s">
        <v>794</v>
      </c>
      <c r="D4" s="110" t="s">
        <v>794</v>
      </c>
      <c r="E4" s="110" t="s">
        <v>794</v>
      </c>
      <c r="F4" s="318"/>
    </row>
    <row r="5" spans="1:9" ht="15" thickBot="1">
      <c r="A5" s="91" t="s">
        <v>212</v>
      </c>
      <c r="B5" s="130">
        <v>2847532</v>
      </c>
      <c r="C5" s="130">
        <v>143989</v>
      </c>
      <c r="D5" s="130">
        <v>37869</v>
      </c>
      <c r="E5" s="130">
        <v>181858</v>
      </c>
      <c r="F5" s="131">
        <v>0.57330000000000003</v>
      </c>
    </row>
    <row r="6" spans="1:9" ht="15" thickBot="1">
      <c r="A6" s="91" t="s">
        <v>213</v>
      </c>
      <c r="B6" s="130">
        <v>1646</v>
      </c>
      <c r="C6" s="114">
        <v>85</v>
      </c>
      <c r="D6" s="114">
        <v>7</v>
      </c>
      <c r="E6" s="114">
        <v>92</v>
      </c>
      <c r="F6" s="131">
        <v>2.9999999999999997E-4</v>
      </c>
    </row>
    <row r="7" spans="1:9" ht="15" thickBot="1">
      <c r="A7" s="91" t="s">
        <v>188</v>
      </c>
      <c r="B7" s="130">
        <v>21872</v>
      </c>
      <c r="C7" s="130">
        <v>1127</v>
      </c>
      <c r="D7" s="114">
        <v>189</v>
      </c>
      <c r="E7" s="130">
        <v>1316</v>
      </c>
      <c r="F7" s="131">
        <v>4.1000000000000003E-3</v>
      </c>
    </row>
    <row r="8" spans="1:9" ht="15" thickBot="1">
      <c r="A8" s="91" t="s">
        <v>189</v>
      </c>
      <c r="B8" s="130">
        <v>56207</v>
      </c>
      <c r="C8" s="130">
        <v>2896</v>
      </c>
      <c r="D8" s="114">
        <v>601</v>
      </c>
      <c r="E8" s="130">
        <v>3497</v>
      </c>
      <c r="F8" s="131">
        <v>1.0999999999999999E-2</v>
      </c>
    </row>
    <row r="9" spans="1:9" ht="15" thickBot="1">
      <c r="A9" s="91" t="s">
        <v>190</v>
      </c>
      <c r="B9" s="130">
        <v>3295</v>
      </c>
      <c r="C9" s="114">
        <v>170</v>
      </c>
      <c r="D9" s="114">
        <v>13</v>
      </c>
      <c r="E9" s="114">
        <v>183</v>
      </c>
      <c r="F9" s="131">
        <v>5.9999999999999995E-4</v>
      </c>
    </row>
    <row r="10" spans="1:9" ht="15" thickBot="1">
      <c r="A10" s="91" t="s">
        <v>191</v>
      </c>
      <c r="B10" s="130">
        <v>2351007</v>
      </c>
      <c r="C10" s="130">
        <v>119243</v>
      </c>
      <c r="D10" s="130">
        <v>9404</v>
      </c>
      <c r="E10" s="130">
        <v>128647</v>
      </c>
      <c r="F10" s="131">
        <v>0.40560000000000002</v>
      </c>
    </row>
    <row r="11" spans="1:9" ht="15" thickBot="1">
      <c r="A11" s="91" t="s">
        <v>214</v>
      </c>
      <c r="B11" s="130">
        <v>29148</v>
      </c>
      <c r="C11" s="130">
        <v>1502</v>
      </c>
      <c r="D11" s="114">
        <v>119</v>
      </c>
      <c r="E11" s="130">
        <v>1621</v>
      </c>
      <c r="F11" s="131">
        <v>5.1000000000000004E-3</v>
      </c>
    </row>
    <row r="12" spans="1:9" ht="15" thickBot="1">
      <c r="A12" s="111" t="s">
        <v>195</v>
      </c>
      <c r="B12" s="106">
        <v>5310707</v>
      </c>
      <c r="C12" s="106">
        <v>269012</v>
      </c>
      <c r="D12" s="106">
        <v>48202</v>
      </c>
      <c r="E12" s="106">
        <v>317214</v>
      </c>
      <c r="F12" s="132">
        <v>1</v>
      </c>
    </row>
    <row r="16" spans="1:9">
      <c r="A16" s="5"/>
    </row>
  </sheetData>
  <mergeCells count="4">
    <mergeCell ref="A3:A4"/>
    <mergeCell ref="F3:F4"/>
    <mergeCell ref="A2:I2"/>
    <mergeCell ref="A1:I1"/>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6A3F4-EEFE-4E33-87CA-5C8DE8CAAF13}">
  <dimension ref="A1:J17"/>
  <sheetViews>
    <sheetView zoomScaleNormal="100" workbookViewId="0">
      <selection activeCell="A2" sqref="A2:F2"/>
    </sheetView>
  </sheetViews>
  <sheetFormatPr defaultColWidth="9.3046875" defaultRowHeight="14.6"/>
  <cols>
    <col min="1" max="1" width="30.15234375" style="1" customWidth="1"/>
    <col min="2" max="2" width="17.3046875" style="1" customWidth="1"/>
    <col min="3" max="6" width="18.84375" style="1" customWidth="1"/>
    <col min="7" max="7" width="9.3046875" style="1" customWidth="1"/>
    <col min="8" max="16384" width="9.3046875" style="1"/>
  </cols>
  <sheetData>
    <row r="1" spans="1:10" s="15" customFormat="1" ht="25.3">
      <c r="A1" s="320" t="s">
        <v>215</v>
      </c>
      <c r="B1" s="320"/>
      <c r="C1" s="320"/>
      <c r="D1" s="320"/>
      <c r="E1" s="320"/>
      <c r="F1" s="320"/>
      <c r="G1" s="136"/>
      <c r="H1" s="136"/>
      <c r="I1" s="136"/>
      <c r="J1" s="136"/>
    </row>
    <row r="2" spans="1:10" s="4" customFormat="1" ht="44.15" customHeight="1" thickBot="1">
      <c r="A2" s="322" t="s">
        <v>824</v>
      </c>
      <c r="B2" s="322"/>
      <c r="C2" s="322"/>
      <c r="D2" s="322"/>
      <c r="E2" s="322"/>
      <c r="F2" s="322"/>
      <c r="G2" s="135"/>
      <c r="H2" s="22"/>
      <c r="I2" s="22"/>
      <c r="J2" s="22"/>
    </row>
    <row r="3" spans="1:10" ht="28.3">
      <c r="A3" s="317" t="s">
        <v>216</v>
      </c>
      <c r="B3" s="99" t="s">
        <v>813</v>
      </c>
      <c r="C3" s="108" t="s">
        <v>810</v>
      </c>
      <c r="D3" s="108" t="s">
        <v>209</v>
      </c>
      <c r="E3" s="108" t="s">
        <v>812</v>
      </c>
      <c r="F3" s="317" t="s">
        <v>217</v>
      </c>
    </row>
    <row r="4" spans="1:10" ht="17.149999999999999" thickBot="1">
      <c r="A4" s="318"/>
      <c r="B4" s="60" t="s">
        <v>814</v>
      </c>
      <c r="C4" s="110" t="s">
        <v>794</v>
      </c>
      <c r="D4" s="110" t="s">
        <v>794</v>
      </c>
      <c r="E4" s="110" t="s">
        <v>794</v>
      </c>
      <c r="F4" s="318"/>
    </row>
    <row r="5" spans="1:10" ht="15" thickBot="1">
      <c r="A5" s="91" t="s">
        <v>218</v>
      </c>
      <c r="B5" s="130">
        <v>39954</v>
      </c>
      <c r="C5" s="114" t="s">
        <v>208</v>
      </c>
      <c r="D5" s="130">
        <v>66413</v>
      </c>
      <c r="E5" s="130">
        <v>66413</v>
      </c>
      <c r="F5" s="113">
        <v>0.64</v>
      </c>
    </row>
    <row r="6" spans="1:10" ht="15" thickBot="1">
      <c r="A6" s="91" t="s">
        <v>219</v>
      </c>
      <c r="B6" s="130">
        <v>9040</v>
      </c>
      <c r="C6" s="114">
        <v>2</v>
      </c>
      <c r="D6" s="130">
        <v>11872</v>
      </c>
      <c r="E6" s="130">
        <v>11874</v>
      </c>
      <c r="F6" s="113">
        <v>0.11</v>
      </c>
    </row>
    <row r="7" spans="1:10" ht="28.75" thickBot="1">
      <c r="A7" s="91" t="s">
        <v>220</v>
      </c>
      <c r="B7" s="130">
        <v>1997</v>
      </c>
      <c r="C7" s="114" t="s">
        <v>208</v>
      </c>
      <c r="D7" s="114">
        <v>399</v>
      </c>
      <c r="E7" s="114">
        <v>399</v>
      </c>
      <c r="F7" s="114" t="s">
        <v>173</v>
      </c>
    </row>
    <row r="8" spans="1:10" ht="15" thickBot="1">
      <c r="A8" s="91" t="s">
        <v>221</v>
      </c>
      <c r="B8" s="114">
        <v>981</v>
      </c>
      <c r="C8" s="114" t="s">
        <v>208</v>
      </c>
      <c r="D8" s="130">
        <v>2071</v>
      </c>
      <c r="E8" s="130">
        <v>2071</v>
      </c>
      <c r="F8" s="113">
        <v>0.02</v>
      </c>
    </row>
    <row r="9" spans="1:10" ht="15" thickBot="1">
      <c r="A9" s="91" t="s">
        <v>222</v>
      </c>
      <c r="B9" s="130">
        <v>5500</v>
      </c>
      <c r="C9" s="114" t="s">
        <v>208</v>
      </c>
      <c r="D9" s="130">
        <v>18399</v>
      </c>
      <c r="E9" s="130">
        <v>18399</v>
      </c>
      <c r="F9" s="113">
        <v>0.18</v>
      </c>
    </row>
    <row r="10" spans="1:10" ht="15" thickBot="1">
      <c r="A10" s="91" t="s">
        <v>223</v>
      </c>
      <c r="B10" s="130">
        <v>2029</v>
      </c>
      <c r="C10" s="114" t="s">
        <v>208</v>
      </c>
      <c r="D10" s="130">
        <v>3247</v>
      </c>
      <c r="E10" s="130">
        <v>3247</v>
      </c>
      <c r="F10" s="113">
        <v>0.03</v>
      </c>
    </row>
    <row r="11" spans="1:10" ht="15" thickBot="1">
      <c r="A11" s="91" t="s">
        <v>224</v>
      </c>
      <c r="B11" s="114">
        <v>672</v>
      </c>
      <c r="C11" s="114" t="s">
        <v>208</v>
      </c>
      <c r="D11" s="114">
        <v>471</v>
      </c>
      <c r="E11" s="114">
        <v>471</v>
      </c>
      <c r="F11" s="114" t="s">
        <v>173</v>
      </c>
    </row>
    <row r="12" spans="1:10" ht="15" thickBot="1">
      <c r="A12" s="91" t="s">
        <v>225</v>
      </c>
      <c r="B12" s="114">
        <v>454</v>
      </c>
      <c r="C12" s="114" t="s">
        <v>208</v>
      </c>
      <c r="D12" s="114">
        <v>907</v>
      </c>
      <c r="E12" s="114">
        <v>907</v>
      </c>
      <c r="F12" s="114" t="s">
        <v>173</v>
      </c>
    </row>
    <row r="13" spans="1:10" ht="15" thickBot="1">
      <c r="A13" s="91" t="s">
        <v>226</v>
      </c>
      <c r="B13" s="130">
        <v>1325</v>
      </c>
      <c r="C13" s="114" t="s">
        <v>208</v>
      </c>
      <c r="D13" s="114">
        <v>530</v>
      </c>
      <c r="E13" s="114">
        <v>530</v>
      </c>
      <c r="F13" s="114" t="s">
        <v>173</v>
      </c>
    </row>
    <row r="14" spans="1:10" ht="15" thickBot="1">
      <c r="A14" s="91" t="s">
        <v>227</v>
      </c>
      <c r="B14" s="114">
        <v>49</v>
      </c>
      <c r="C14" s="114" t="s">
        <v>208</v>
      </c>
      <c r="D14" s="114">
        <v>100</v>
      </c>
      <c r="E14" s="114">
        <v>100</v>
      </c>
      <c r="F14" s="114" t="s">
        <v>173</v>
      </c>
    </row>
    <row r="15" spans="1:10" ht="15" thickBot="1">
      <c r="A15" s="91" t="s">
        <v>228</v>
      </c>
      <c r="B15" s="114">
        <v>11</v>
      </c>
      <c r="C15" s="114" t="s">
        <v>208</v>
      </c>
      <c r="D15" s="114">
        <v>37</v>
      </c>
      <c r="E15" s="114">
        <v>37</v>
      </c>
      <c r="F15" s="114" t="s">
        <v>173</v>
      </c>
    </row>
    <row r="16" spans="1:10" ht="15" thickBot="1">
      <c r="A16" s="91" t="s">
        <v>229</v>
      </c>
      <c r="B16" s="114">
        <v>695</v>
      </c>
      <c r="C16" s="114" t="s">
        <v>208</v>
      </c>
      <c r="D16" s="114">
        <v>0</v>
      </c>
      <c r="E16" s="114">
        <v>0</v>
      </c>
      <c r="F16" s="113">
        <v>0</v>
      </c>
    </row>
    <row r="17" spans="1:6" ht="15" thickBot="1">
      <c r="A17" s="111" t="s">
        <v>195</v>
      </c>
      <c r="B17" s="106">
        <v>62707</v>
      </c>
      <c r="C17" s="134">
        <v>2</v>
      </c>
      <c r="D17" s="106">
        <v>104446</v>
      </c>
      <c r="E17" s="106">
        <v>104448</v>
      </c>
      <c r="F17" s="107">
        <v>1</v>
      </c>
    </row>
  </sheetData>
  <mergeCells count="4">
    <mergeCell ref="A3:A4"/>
    <mergeCell ref="F3:F4"/>
    <mergeCell ref="A2:F2"/>
    <mergeCell ref="A1:F1"/>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2484F-776B-4D91-97DE-58547AA60804}">
  <dimension ref="A1:J14"/>
  <sheetViews>
    <sheetView zoomScaleNormal="100" workbookViewId="0">
      <selection activeCell="E5" sqref="E5"/>
    </sheetView>
  </sheetViews>
  <sheetFormatPr defaultColWidth="9.3046875" defaultRowHeight="14.6"/>
  <cols>
    <col min="1" max="1" width="24.69140625" style="1" bestFit="1" customWidth="1"/>
    <col min="2" max="2" width="20.3828125" style="1" bestFit="1" customWidth="1"/>
    <col min="3" max="3" width="18.921875" style="1" bestFit="1" customWidth="1"/>
    <col min="4" max="4" width="24.61328125" style="1" bestFit="1" customWidth="1"/>
    <col min="5" max="7" width="9.3046875" style="1" customWidth="1"/>
    <col min="8" max="16384" width="9.3046875" style="1"/>
  </cols>
  <sheetData>
    <row r="1" spans="1:10" s="15" customFormat="1" ht="25.3">
      <c r="A1" s="321" t="s">
        <v>230</v>
      </c>
      <c r="B1" s="321"/>
      <c r="C1" s="321"/>
      <c r="D1" s="321"/>
      <c r="E1" s="321"/>
      <c r="F1" s="321"/>
      <c r="G1" s="321"/>
      <c r="H1" s="321"/>
      <c r="I1" s="133"/>
      <c r="J1" s="133"/>
    </row>
    <row r="2" spans="1:10" s="4" customFormat="1" ht="45.45" customHeight="1" thickBot="1">
      <c r="A2" s="319" t="s">
        <v>823</v>
      </c>
      <c r="B2" s="319"/>
      <c r="C2" s="319"/>
      <c r="D2" s="319"/>
      <c r="E2" s="319"/>
      <c r="F2" s="319"/>
      <c r="G2" s="319"/>
      <c r="H2" s="319"/>
      <c r="I2" s="31"/>
      <c r="J2" s="31"/>
    </row>
    <row r="3" spans="1:10" ht="14.6" customHeight="1">
      <c r="A3" s="317" t="s">
        <v>231</v>
      </c>
      <c r="B3" s="108" t="s">
        <v>815</v>
      </c>
      <c r="C3" s="108" t="s">
        <v>810</v>
      </c>
      <c r="D3" s="317" t="s">
        <v>232</v>
      </c>
    </row>
    <row r="4" spans="1:10" ht="17.149999999999999" thickBot="1">
      <c r="A4" s="318"/>
      <c r="B4" s="110" t="s">
        <v>816</v>
      </c>
      <c r="C4" s="110" t="s">
        <v>794</v>
      </c>
      <c r="D4" s="318"/>
    </row>
    <row r="5" spans="1:10" ht="15" thickBot="1">
      <c r="A5" s="116" t="s">
        <v>233</v>
      </c>
      <c r="B5" s="54">
        <v>31</v>
      </c>
      <c r="C5" s="54">
        <v>55</v>
      </c>
      <c r="D5" s="54" t="s">
        <v>173</v>
      </c>
    </row>
    <row r="6" spans="1:10" ht="15" thickBot="1">
      <c r="A6" s="116" t="s">
        <v>234</v>
      </c>
      <c r="B6" s="54">
        <v>50</v>
      </c>
      <c r="C6" s="54">
        <v>34</v>
      </c>
      <c r="D6" s="54" t="s">
        <v>173</v>
      </c>
    </row>
    <row r="7" spans="1:10" ht="15" thickBot="1">
      <c r="A7" s="116" t="s">
        <v>235</v>
      </c>
      <c r="B7" s="54" t="s">
        <v>817</v>
      </c>
      <c r="C7" s="54" t="s">
        <v>817</v>
      </c>
      <c r="D7" s="54" t="s">
        <v>173</v>
      </c>
    </row>
    <row r="8" spans="1:10" ht="15" thickBot="1">
      <c r="A8" s="116" t="s">
        <v>236</v>
      </c>
      <c r="B8" s="55">
        <v>3260</v>
      </c>
      <c r="C8" s="55">
        <v>4237</v>
      </c>
      <c r="D8" s="56">
        <v>0.51</v>
      </c>
    </row>
    <row r="9" spans="1:10" ht="15" thickBot="1">
      <c r="A9" s="116" t="s">
        <v>237</v>
      </c>
      <c r="B9" s="54">
        <v>86</v>
      </c>
      <c r="C9" s="54" t="s">
        <v>817</v>
      </c>
      <c r="D9" s="54" t="s">
        <v>173</v>
      </c>
    </row>
    <row r="10" spans="1:10" ht="15" thickBot="1">
      <c r="A10" s="116" t="s">
        <v>238</v>
      </c>
      <c r="B10" s="54">
        <v>9</v>
      </c>
      <c r="C10" s="54">
        <v>34</v>
      </c>
      <c r="D10" s="54" t="s">
        <v>173</v>
      </c>
    </row>
    <row r="11" spans="1:10" ht="15" thickBot="1">
      <c r="A11" s="116" t="s">
        <v>239</v>
      </c>
      <c r="B11" s="54">
        <v>52</v>
      </c>
      <c r="C11" s="54">
        <v>100</v>
      </c>
      <c r="D11" s="56">
        <v>0.01</v>
      </c>
    </row>
    <row r="12" spans="1:10" ht="15" thickBot="1">
      <c r="A12" s="116" t="s">
        <v>240</v>
      </c>
      <c r="B12" s="54">
        <v>34</v>
      </c>
      <c r="C12" s="54">
        <v>20</v>
      </c>
      <c r="D12" s="54" t="s">
        <v>173</v>
      </c>
    </row>
    <row r="13" spans="1:10" ht="17.149999999999999" thickBot="1">
      <c r="A13" s="116" t="s">
        <v>818</v>
      </c>
      <c r="B13" s="54">
        <v>164</v>
      </c>
      <c r="C13" s="55">
        <v>3862</v>
      </c>
      <c r="D13" s="56">
        <v>0.46</v>
      </c>
    </row>
    <row r="14" spans="1:10" ht="15" thickBot="1">
      <c r="A14" s="111" t="s">
        <v>195</v>
      </c>
      <c r="B14" s="106">
        <v>3687</v>
      </c>
      <c r="C14" s="106">
        <v>8342</v>
      </c>
      <c r="D14" s="107">
        <v>1</v>
      </c>
    </row>
  </sheetData>
  <mergeCells count="4">
    <mergeCell ref="A3:A4"/>
    <mergeCell ref="D3:D4"/>
    <mergeCell ref="A2:H2"/>
    <mergeCell ref="A1:H1"/>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90B35-661B-4BA9-AB15-8FAF3FAA3064}">
  <dimension ref="A1:H38"/>
  <sheetViews>
    <sheetView topLeftCell="A15" zoomScaleNormal="100" workbookViewId="0">
      <selection activeCell="A2" sqref="A2:H2"/>
    </sheetView>
  </sheetViews>
  <sheetFormatPr defaultColWidth="8.69140625" defaultRowHeight="14.6"/>
  <cols>
    <col min="1" max="1" width="14.61328125" style="1" customWidth="1"/>
    <col min="2" max="2" width="30.61328125" style="1" bestFit="1" customWidth="1"/>
    <col min="3" max="3" width="9.4609375" style="1" bestFit="1" customWidth="1"/>
    <col min="4" max="5" width="18.921875" style="1" bestFit="1" customWidth="1"/>
    <col min="6" max="6" width="16.15234375" style="1" bestFit="1" customWidth="1"/>
    <col min="7" max="16384" width="8.69140625" style="1"/>
  </cols>
  <sheetData>
    <row r="1" spans="1:8" s="15" customFormat="1" ht="25.3">
      <c r="A1" s="321" t="s">
        <v>241</v>
      </c>
      <c r="B1" s="321"/>
      <c r="C1" s="321"/>
      <c r="D1" s="321"/>
      <c r="E1" s="321"/>
      <c r="F1" s="321"/>
      <c r="G1" s="321"/>
      <c r="H1" s="321"/>
    </row>
    <row r="2" spans="1:8" s="11" customFormat="1" ht="117" customHeight="1" thickBot="1">
      <c r="A2" s="248" t="s">
        <v>822</v>
      </c>
      <c r="B2" s="248"/>
      <c r="C2" s="248"/>
      <c r="D2" s="248"/>
      <c r="E2" s="248"/>
      <c r="F2" s="248"/>
      <c r="G2" s="248"/>
      <c r="H2" s="248"/>
    </row>
    <row r="3" spans="1:8" ht="14.6" customHeight="1">
      <c r="A3" s="317" t="s">
        <v>819</v>
      </c>
      <c r="B3" s="317" t="s">
        <v>820</v>
      </c>
      <c r="C3" s="108" t="s">
        <v>821</v>
      </c>
      <c r="D3" s="108" t="s">
        <v>810</v>
      </c>
      <c r="E3" s="108" t="s">
        <v>209</v>
      </c>
      <c r="F3" s="108" t="s">
        <v>812</v>
      </c>
    </row>
    <row r="4" spans="1:8" ht="17.149999999999999" thickBot="1">
      <c r="A4" s="318"/>
      <c r="B4" s="318"/>
      <c r="C4" s="110" t="s">
        <v>243</v>
      </c>
      <c r="D4" s="110" t="s">
        <v>794</v>
      </c>
      <c r="E4" s="110" t="s">
        <v>794</v>
      </c>
      <c r="F4" s="110" t="s">
        <v>794</v>
      </c>
    </row>
    <row r="5" spans="1:8" ht="15" thickBot="1">
      <c r="A5" s="325" t="s">
        <v>244</v>
      </c>
      <c r="B5" s="326"/>
      <c r="C5" s="137">
        <v>54091</v>
      </c>
      <c r="D5" s="137">
        <v>3789</v>
      </c>
      <c r="E5" s="137">
        <v>1023</v>
      </c>
      <c r="F5" s="137">
        <v>4812</v>
      </c>
    </row>
    <row r="6" spans="1:8" ht="15" thickBot="1">
      <c r="A6" s="323" t="s">
        <v>245</v>
      </c>
      <c r="B6" s="324"/>
      <c r="C6" s="138">
        <v>54091</v>
      </c>
      <c r="D6" s="138">
        <v>3789</v>
      </c>
      <c r="E6" s="138">
        <v>1023</v>
      </c>
      <c r="F6" s="138">
        <v>4812</v>
      </c>
    </row>
    <row r="7" spans="1:8" ht="28.75" thickBot="1">
      <c r="A7" s="139"/>
      <c r="B7" s="92" t="s">
        <v>246</v>
      </c>
      <c r="C7" s="140">
        <v>54091</v>
      </c>
      <c r="D7" s="140">
        <v>3789</v>
      </c>
      <c r="E7" s="140">
        <v>1023</v>
      </c>
      <c r="F7" s="140">
        <v>4812</v>
      </c>
    </row>
    <row r="8" spans="1:8" ht="15" thickBot="1">
      <c r="A8" s="325" t="s">
        <v>247</v>
      </c>
      <c r="B8" s="326"/>
      <c r="C8" s="137">
        <v>2054890</v>
      </c>
      <c r="D8" s="137">
        <v>144052</v>
      </c>
      <c r="E8" s="137">
        <v>35515</v>
      </c>
      <c r="F8" s="137">
        <v>179567</v>
      </c>
    </row>
    <row r="9" spans="1:8" ht="15" thickBot="1">
      <c r="A9" s="323" t="s">
        <v>248</v>
      </c>
      <c r="B9" s="324"/>
      <c r="C9" s="138">
        <v>680082</v>
      </c>
      <c r="D9" s="138">
        <v>47299</v>
      </c>
      <c r="E9" s="138">
        <v>11731</v>
      </c>
      <c r="F9" s="138">
        <v>59030</v>
      </c>
    </row>
    <row r="10" spans="1:8" ht="15" thickBot="1">
      <c r="A10" s="112"/>
      <c r="B10" s="141" t="s">
        <v>249</v>
      </c>
      <c r="C10" s="122">
        <v>491388</v>
      </c>
      <c r="D10" s="122">
        <v>34599</v>
      </c>
      <c r="E10" s="122">
        <v>8501</v>
      </c>
      <c r="F10" s="122">
        <v>43100</v>
      </c>
    </row>
    <row r="11" spans="1:8" ht="15" thickBot="1">
      <c r="A11" s="112"/>
      <c r="B11" s="141" t="s">
        <v>250</v>
      </c>
      <c r="C11" s="123">
        <v>884</v>
      </c>
      <c r="D11" s="123" t="s">
        <v>817</v>
      </c>
      <c r="E11" s="123" t="s">
        <v>251</v>
      </c>
      <c r="F11" s="123" t="s">
        <v>817</v>
      </c>
    </row>
    <row r="12" spans="1:8" ht="15" thickBot="1">
      <c r="A12" s="112"/>
      <c r="B12" s="141" t="s">
        <v>252</v>
      </c>
      <c r="C12" s="123">
        <v>13</v>
      </c>
      <c r="D12" s="123" t="s">
        <v>817</v>
      </c>
      <c r="E12" s="123" t="s">
        <v>817</v>
      </c>
      <c r="F12" s="123">
        <v>1</v>
      </c>
    </row>
    <row r="13" spans="1:8" ht="15" thickBot="1">
      <c r="A13" s="112"/>
      <c r="B13" s="141" t="s">
        <v>253</v>
      </c>
      <c r="C13" s="122">
        <v>187797</v>
      </c>
      <c r="D13" s="122">
        <v>12699</v>
      </c>
      <c r="E13" s="122">
        <v>3230</v>
      </c>
      <c r="F13" s="122">
        <v>15929</v>
      </c>
    </row>
    <row r="14" spans="1:8" ht="15" thickBot="1">
      <c r="A14" s="323" t="s">
        <v>254</v>
      </c>
      <c r="B14" s="324"/>
      <c r="C14" s="138">
        <v>2756</v>
      </c>
      <c r="D14" s="142">
        <v>194</v>
      </c>
      <c r="E14" s="142">
        <v>48</v>
      </c>
      <c r="F14" s="142">
        <v>242</v>
      </c>
    </row>
    <row r="15" spans="1:8" ht="15" thickBot="1">
      <c r="A15" s="112"/>
      <c r="B15" s="141" t="s">
        <v>249</v>
      </c>
      <c r="C15" s="122">
        <v>2581</v>
      </c>
      <c r="D15" s="123">
        <v>182</v>
      </c>
      <c r="E15" s="123">
        <v>45</v>
      </c>
      <c r="F15" s="123">
        <v>227</v>
      </c>
    </row>
    <row r="16" spans="1:8" ht="15" thickBot="1">
      <c r="A16" s="112"/>
      <c r="B16" s="141" t="s">
        <v>253</v>
      </c>
      <c r="C16" s="123">
        <v>175</v>
      </c>
      <c r="D16" s="123">
        <v>12</v>
      </c>
      <c r="E16" s="123">
        <v>3</v>
      </c>
      <c r="F16" s="123">
        <v>15</v>
      </c>
    </row>
    <row r="17" spans="1:6" ht="15" thickBot="1">
      <c r="A17" s="323" t="s">
        <v>255</v>
      </c>
      <c r="B17" s="324"/>
      <c r="C17" s="138">
        <v>1371819</v>
      </c>
      <c r="D17" s="138">
        <v>96543</v>
      </c>
      <c r="E17" s="138">
        <v>23732</v>
      </c>
      <c r="F17" s="138">
        <v>120275</v>
      </c>
    </row>
    <row r="18" spans="1:6" ht="15" thickBot="1">
      <c r="A18" s="112"/>
      <c r="B18" s="141" t="s">
        <v>249</v>
      </c>
      <c r="C18" s="122">
        <v>1371677</v>
      </c>
      <c r="D18" s="122">
        <v>96533</v>
      </c>
      <c r="E18" s="122">
        <v>23730</v>
      </c>
      <c r="F18" s="122">
        <v>120263</v>
      </c>
    </row>
    <row r="19" spans="1:6" ht="15" thickBot="1">
      <c r="A19" s="112"/>
      <c r="B19" s="141" t="s">
        <v>253</v>
      </c>
      <c r="C19" s="123">
        <v>142</v>
      </c>
      <c r="D19" s="123">
        <v>10</v>
      </c>
      <c r="E19" s="123">
        <v>2</v>
      </c>
      <c r="F19" s="123">
        <v>12</v>
      </c>
    </row>
    <row r="20" spans="1:6" ht="15" thickBot="1">
      <c r="A20" s="323" t="s">
        <v>256</v>
      </c>
      <c r="B20" s="324"/>
      <c r="C20" s="142">
        <v>233</v>
      </c>
      <c r="D20" s="142">
        <v>16</v>
      </c>
      <c r="E20" s="142">
        <v>4</v>
      </c>
      <c r="F20" s="142">
        <v>20</v>
      </c>
    </row>
    <row r="21" spans="1:6" ht="15" thickBot="1">
      <c r="A21" s="112"/>
      <c r="B21" s="141" t="s">
        <v>257</v>
      </c>
      <c r="C21" s="123">
        <v>12</v>
      </c>
      <c r="D21" s="123" t="s">
        <v>817</v>
      </c>
      <c r="E21" s="123" t="s">
        <v>817</v>
      </c>
      <c r="F21" s="123">
        <v>1</v>
      </c>
    </row>
    <row r="22" spans="1:6" ht="15" thickBot="1">
      <c r="A22" s="112"/>
      <c r="B22" s="141" t="s">
        <v>253</v>
      </c>
      <c r="C22" s="123">
        <v>221</v>
      </c>
      <c r="D22" s="123">
        <v>15</v>
      </c>
      <c r="E22" s="123">
        <v>4</v>
      </c>
      <c r="F22" s="123">
        <v>19</v>
      </c>
    </row>
    <row r="23" spans="1:6" ht="15" thickBot="1">
      <c r="A23" s="325" t="s">
        <v>258</v>
      </c>
      <c r="B23" s="326"/>
      <c r="C23" s="137">
        <v>367612</v>
      </c>
      <c r="D23" s="137">
        <v>25070</v>
      </c>
      <c r="E23" s="137">
        <v>7179</v>
      </c>
      <c r="F23" s="137">
        <v>32249</v>
      </c>
    </row>
    <row r="24" spans="1:6" ht="15" thickBot="1">
      <c r="A24" s="323" t="s">
        <v>259</v>
      </c>
      <c r="B24" s="324"/>
      <c r="C24" s="138">
        <v>367612</v>
      </c>
      <c r="D24" s="138">
        <v>25070</v>
      </c>
      <c r="E24" s="138">
        <v>7179</v>
      </c>
      <c r="F24" s="138">
        <v>32249</v>
      </c>
    </row>
    <row r="25" spans="1:6" ht="15" thickBot="1">
      <c r="A25" s="112"/>
      <c r="B25" s="141" t="s">
        <v>260</v>
      </c>
      <c r="C25" s="123">
        <v>104</v>
      </c>
      <c r="D25" s="123" t="s">
        <v>817</v>
      </c>
      <c r="E25" s="123" t="s">
        <v>251</v>
      </c>
      <c r="F25" s="123" t="s">
        <v>817</v>
      </c>
    </row>
    <row r="26" spans="1:6" ht="15" thickBot="1">
      <c r="A26" s="112"/>
      <c r="B26" s="141" t="s">
        <v>249</v>
      </c>
      <c r="C26" s="122">
        <v>361358</v>
      </c>
      <c r="D26" s="122">
        <v>24708</v>
      </c>
      <c r="E26" s="122">
        <v>7016</v>
      </c>
      <c r="F26" s="122">
        <v>31724</v>
      </c>
    </row>
    <row r="27" spans="1:6" ht="15" thickBot="1">
      <c r="A27" s="112"/>
      <c r="B27" s="141" t="s">
        <v>252</v>
      </c>
      <c r="C27" s="123">
        <v>527</v>
      </c>
      <c r="D27" s="123">
        <v>39</v>
      </c>
      <c r="E27" s="123">
        <v>9</v>
      </c>
      <c r="F27" s="123">
        <v>48</v>
      </c>
    </row>
    <row r="28" spans="1:6" ht="15" thickBot="1">
      <c r="A28" s="112"/>
      <c r="B28" s="141" t="s">
        <v>253</v>
      </c>
      <c r="C28" s="122">
        <v>5623</v>
      </c>
      <c r="D28" s="123">
        <v>323</v>
      </c>
      <c r="E28" s="123">
        <v>154</v>
      </c>
      <c r="F28" s="123">
        <v>477</v>
      </c>
    </row>
    <row r="29" spans="1:6" ht="15" thickBot="1">
      <c r="A29" s="112"/>
      <c r="B29" s="141" t="s">
        <v>261</v>
      </c>
      <c r="C29" s="123" t="s">
        <v>817</v>
      </c>
      <c r="D29" s="123" t="s">
        <v>817</v>
      </c>
      <c r="E29" s="123" t="s">
        <v>817</v>
      </c>
      <c r="F29" s="123" t="s">
        <v>817</v>
      </c>
    </row>
    <row r="30" spans="1:6" ht="15" thickBot="1">
      <c r="A30" s="325" t="s">
        <v>262</v>
      </c>
      <c r="B30" s="326"/>
      <c r="C30" s="137">
        <v>18658</v>
      </c>
      <c r="D30" s="137">
        <v>1304</v>
      </c>
      <c r="E30" s="143">
        <v>328</v>
      </c>
      <c r="F30" s="137">
        <v>1632</v>
      </c>
    </row>
    <row r="31" spans="1:6" ht="15" thickBot="1">
      <c r="A31" s="323" t="s">
        <v>263</v>
      </c>
      <c r="B31" s="324"/>
      <c r="C31" s="138">
        <v>18658</v>
      </c>
      <c r="D31" s="138">
        <v>1304</v>
      </c>
      <c r="E31" s="142">
        <v>328</v>
      </c>
      <c r="F31" s="138">
        <v>1632</v>
      </c>
    </row>
    <row r="32" spans="1:6" ht="15" thickBot="1">
      <c r="A32" s="112"/>
      <c r="B32" s="141" t="s">
        <v>249</v>
      </c>
      <c r="C32" s="122">
        <v>11028</v>
      </c>
      <c r="D32" s="123">
        <v>776</v>
      </c>
      <c r="E32" s="123">
        <v>191</v>
      </c>
      <c r="F32" s="123">
        <v>967</v>
      </c>
    </row>
    <row r="33" spans="1:6" ht="15" thickBot="1">
      <c r="A33" s="112"/>
      <c r="B33" s="141" t="s">
        <v>257</v>
      </c>
      <c r="C33" s="123" t="s">
        <v>817</v>
      </c>
      <c r="D33" s="123" t="s">
        <v>817</v>
      </c>
      <c r="E33" s="123" t="s">
        <v>251</v>
      </c>
      <c r="F33" s="123" t="s">
        <v>817</v>
      </c>
    </row>
    <row r="34" spans="1:6" ht="15" thickBot="1">
      <c r="A34" s="112"/>
      <c r="B34" s="141" t="s">
        <v>253</v>
      </c>
      <c r="C34" s="122">
        <v>1637</v>
      </c>
      <c r="D34" s="123">
        <v>111</v>
      </c>
      <c r="E34" s="123">
        <v>28</v>
      </c>
      <c r="F34" s="123">
        <v>139</v>
      </c>
    </row>
    <row r="35" spans="1:6" ht="15" thickBot="1">
      <c r="A35" s="112"/>
      <c r="B35" s="141" t="s">
        <v>261</v>
      </c>
      <c r="C35" s="122">
        <v>5533</v>
      </c>
      <c r="D35" s="123">
        <v>388</v>
      </c>
      <c r="E35" s="123">
        <v>100</v>
      </c>
      <c r="F35" s="123">
        <v>488</v>
      </c>
    </row>
    <row r="36" spans="1:6" ht="15" thickBot="1">
      <c r="A36" s="112"/>
      <c r="B36" s="141" t="s">
        <v>264</v>
      </c>
      <c r="C36" s="123">
        <v>460</v>
      </c>
      <c r="D36" s="123">
        <v>28</v>
      </c>
      <c r="E36" s="123">
        <v>9</v>
      </c>
      <c r="F36" s="123">
        <v>37</v>
      </c>
    </row>
    <row r="37" spans="1:6" ht="15" thickBot="1">
      <c r="A37" s="327" t="s">
        <v>195</v>
      </c>
      <c r="B37" s="328"/>
      <c r="C37" s="125">
        <v>2495251</v>
      </c>
      <c r="D37" s="125">
        <v>174215</v>
      </c>
      <c r="E37" s="125">
        <v>44045</v>
      </c>
      <c r="F37" s="125">
        <v>218260</v>
      </c>
    </row>
    <row r="38" spans="1:6">
      <c r="A38" s="8"/>
    </row>
  </sheetData>
  <mergeCells count="16">
    <mergeCell ref="B3:B4"/>
    <mergeCell ref="A3:A4"/>
    <mergeCell ref="A5:B5"/>
    <mergeCell ref="A2:H2"/>
    <mergeCell ref="A1:H1"/>
    <mergeCell ref="A24:B24"/>
    <mergeCell ref="A31:B31"/>
    <mergeCell ref="A30:B30"/>
    <mergeCell ref="A37:B37"/>
    <mergeCell ref="A6:B6"/>
    <mergeCell ref="A8:B8"/>
    <mergeCell ref="A14:B14"/>
    <mergeCell ref="A17:B17"/>
    <mergeCell ref="A20:B20"/>
    <mergeCell ref="A23:B23"/>
    <mergeCell ref="A9:B9"/>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F206E-E11B-42E0-BB8A-61371D0315D2}">
  <dimension ref="A1:H9"/>
  <sheetViews>
    <sheetView zoomScaleNormal="100" workbookViewId="0">
      <selection activeCell="B15" sqref="B15"/>
    </sheetView>
  </sheetViews>
  <sheetFormatPr defaultColWidth="8.69140625" defaultRowHeight="15" customHeight="1"/>
  <cols>
    <col min="1" max="1" width="19.69140625" style="9" customWidth="1"/>
    <col min="2" max="3" width="19.69140625" style="1" customWidth="1"/>
    <col min="4" max="8" width="9.3046875" style="1" customWidth="1"/>
    <col min="9" max="16384" width="8.69140625" style="1"/>
  </cols>
  <sheetData>
    <row r="1" spans="1:8" s="18" customFormat="1" ht="25" customHeight="1">
      <c r="A1" s="320" t="s">
        <v>265</v>
      </c>
      <c r="B1" s="320"/>
      <c r="C1" s="320"/>
      <c r="D1" s="320"/>
      <c r="E1" s="320"/>
      <c r="F1" s="320"/>
      <c r="G1" s="320"/>
      <c r="H1" s="320"/>
    </row>
    <row r="2" spans="1:8" ht="15" customHeight="1" thickBot="1"/>
    <row r="3" spans="1:8" ht="15" customHeight="1">
      <c r="A3" s="315" t="s">
        <v>266</v>
      </c>
      <c r="B3" s="317" t="s">
        <v>828</v>
      </c>
      <c r="C3" s="108" t="s">
        <v>209</v>
      </c>
    </row>
    <row r="4" spans="1:8" ht="15" customHeight="1" thickBot="1">
      <c r="A4" s="316"/>
      <c r="B4" s="318"/>
      <c r="C4" s="110" t="s">
        <v>794</v>
      </c>
    </row>
    <row r="5" spans="1:8" ht="15" customHeight="1" thickBot="1">
      <c r="A5" s="144" t="s">
        <v>269</v>
      </c>
      <c r="B5" s="130">
        <v>1062092205</v>
      </c>
      <c r="C5" s="140">
        <v>141275</v>
      </c>
    </row>
    <row r="6" spans="1:8" ht="15" customHeight="1" thickBot="1">
      <c r="A6" s="144" t="s">
        <v>270</v>
      </c>
      <c r="B6" s="130">
        <v>26995</v>
      </c>
      <c r="C6" s="145">
        <v>5</v>
      </c>
    </row>
    <row r="7" spans="1:8" ht="15" customHeight="1" thickBot="1">
      <c r="A7" s="144" t="s">
        <v>829</v>
      </c>
      <c r="B7" s="130">
        <v>54942915</v>
      </c>
      <c r="C7" s="140">
        <v>10817</v>
      </c>
    </row>
    <row r="8" spans="1:8" ht="15" customHeight="1" thickBot="1">
      <c r="A8" s="144" t="s">
        <v>271</v>
      </c>
      <c r="B8" s="130">
        <v>255047</v>
      </c>
      <c r="C8" s="145">
        <v>50</v>
      </c>
    </row>
    <row r="9" spans="1:8" ht="15" customHeight="1" thickBot="1">
      <c r="A9" s="111" t="s">
        <v>272</v>
      </c>
      <c r="B9" s="106">
        <v>1117317162</v>
      </c>
      <c r="C9" s="125">
        <v>152147</v>
      </c>
    </row>
  </sheetData>
  <mergeCells count="3">
    <mergeCell ref="A1:H1"/>
    <mergeCell ref="A3:A4"/>
    <mergeCell ref="B3:B4"/>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0DA65-0AF2-42BE-B3B4-D137BF84BA20}">
  <dimension ref="A1:J5"/>
  <sheetViews>
    <sheetView zoomScaleNormal="100" workbookViewId="0">
      <selection activeCell="C14" sqref="C14"/>
    </sheetView>
  </sheetViews>
  <sheetFormatPr defaultColWidth="9.3046875" defaultRowHeight="14.6"/>
  <cols>
    <col min="1" max="4" width="19.69140625" style="1" customWidth="1"/>
    <col min="5" max="5" width="9.3046875" style="1"/>
    <col min="6" max="9" width="9.3046875" style="1" customWidth="1"/>
    <col min="10" max="16384" width="9.3046875" style="1"/>
  </cols>
  <sheetData>
    <row r="1" spans="1:10" s="18" customFormat="1" ht="25.3">
      <c r="A1" s="321" t="s">
        <v>273</v>
      </c>
      <c r="B1" s="321"/>
      <c r="C1" s="321"/>
      <c r="D1" s="321"/>
      <c r="E1" s="321"/>
      <c r="F1" s="321"/>
      <c r="G1" s="321"/>
      <c r="H1" s="321"/>
      <c r="I1" s="321"/>
      <c r="J1" s="133"/>
    </row>
    <row r="2" spans="1:10" ht="15" thickBot="1"/>
    <row r="3" spans="1:10" ht="14.6" customHeight="1">
      <c r="A3" s="315" t="s">
        <v>266</v>
      </c>
      <c r="B3" s="147" t="s">
        <v>274</v>
      </c>
      <c r="C3" s="147" t="s">
        <v>830</v>
      </c>
      <c r="D3" s="99" t="s">
        <v>209</v>
      </c>
    </row>
    <row r="4" spans="1:10" ht="15" customHeight="1" thickBot="1">
      <c r="A4" s="316"/>
      <c r="B4" s="148"/>
      <c r="C4" s="148" t="s">
        <v>831</v>
      </c>
      <c r="D4" s="60" t="s">
        <v>794</v>
      </c>
    </row>
    <row r="5" spans="1:10" ht="15" thickBot="1">
      <c r="A5" s="116" t="s">
        <v>275</v>
      </c>
      <c r="B5" s="55">
        <v>32524</v>
      </c>
      <c r="C5" s="149">
        <v>38194345</v>
      </c>
      <c r="D5" s="150">
        <v>7137</v>
      </c>
      <c r="E5" s="146"/>
    </row>
  </sheetData>
  <mergeCells count="2">
    <mergeCell ref="A1:I1"/>
    <mergeCell ref="A3:A4"/>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EAF9A-37D5-4C4B-8B9F-42AF75DA0949}">
  <dimension ref="A1:I5"/>
  <sheetViews>
    <sheetView zoomScaleNormal="100" workbookViewId="0">
      <selection activeCell="F16" sqref="F16"/>
    </sheetView>
  </sheetViews>
  <sheetFormatPr defaultColWidth="9.3046875" defaultRowHeight="14.6"/>
  <cols>
    <col min="1" max="1" width="30.69140625" style="1" customWidth="1"/>
    <col min="2" max="3" width="19.69140625" style="1" customWidth="1"/>
    <col min="4" max="4" width="9.3046875" style="1"/>
    <col min="5" max="9" width="9.3046875" style="1" customWidth="1"/>
    <col min="10" max="16384" width="9.3046875" style="1"/>
  </cols>
  <sheetData>
    <row r="1" spans="1:9" s="18" customFormat="1" ht="25.3">
      <c r="A1" s="321" t="s">
        <v>276</v>
      </c>
      <c r="B1" s="321"/>
      <c r="C1" s="321"/>
      <c r="D1" s="321"/>
      <c r="E1" s="321"/>
      <c r="F1" s="321"/>
      <c r="G1" s="321"/>
      <c r="H1" s="321"/>
      <c r="I1" s="321"/>
    </row>
    <row r="2" spans="1:9" ht="15" thickBot="1"/>
    <row r="3" spans="1:9">
      <c r="A3" s="315" t="s">
        <v>266</v>
      </c>
      <c r="B3" s="317" t="s">
        <v>832</v>
      </c>
      <c r="C3" s="108" t="s">
        <v>209</v>
      </c>
    </row>
    <row r="4" spans="1:9" ht="17.149999999999999" thickBot="1">
      <c r="A4" s="316"/>
      <c r="B4" s="318"/>
      <c r="C4" s="110" t="s">
        <v>794</v>
      </c>
    </row>
    <row r="5" spans="1:9" ht="15" thickBot="1">
      <c r="A5" s="116" t="s">
        <v>277</v>
      </c>
      <c r="B5" s="55">
        <v>998431</v>
      </c>
      <c r="C5" s="122">
        <v>34285</v>
      </c>
    </row>
  </sheetData>
  <mergeCells count="3">
    <mergeCell ref="A1:I1"/>
    <mergeCell ref="A3:A4"/>
    <mergeCell ref="B3:B4"/>
  </mergeCell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DACE9-DC3F-4074-A782-E196E79A89E1}">
  <dimension ref="A1:G28"/>
  <sheetViews>
    <sheetView zoomScaleNormal="100" workbookViewId="0">
      <selection activeCell="A3" sqref="A3:A4"/>
    </sheetView>
  </sheetViews>
  <sheetFormatPr defaultColWidth="8.69140625" defaultRowHeight="14.6"/>
  <cols>
    <col min="1" max="1" width="63.3046875" style="1" customWidth="1"/>
    <col min="2" max="2" width="10.53515625" style="1" bestFit="1" customWidth="1"/>
    <col min="3" max="5" width="10.69140625" style="1" bestFit="1" customWidth="1"/>
    <col min="6" max="16384" width="8.69140625" style="1"/>
  </cols>
  <sheetData>
    <row r="1" spans="1:7" s="15" customFormat="1" ht="23.6" customHeight="1">
      <c r="A1" s="321" t="s">
        <v>278</v>
      </c>
      <c r="B1" s="321"/>
      <c r="C1" s="321"/>
      <c r="D1" s="321"/>
      <c r="E1" s="321"/>
      <c r="F1" s="321"/>
      <c r="G1" s="321"/>
    </row>
    <row r="2" spans="1:7" s="11" customFormat="1" ht="74.150000000000006" customHeight="1" thickBot="1">
      <c r="A2" s="248" t="s">
        <v>833</v>
      </c>
      <c r="B2" s="248"/>
      <c r="C2" s="248"/>
      <c r="D2" s="248"/>
      <c r="E2" s="248"/>
      <c r="F2" s="248"/>
      <c r="G2" s="248"/>
    </row>
    <row r="3" spans="1:7" ht="28.3">
      <c r="A3" s="317" t="s">
        <v>834</v>
      </c>
      <c r="B3" s="108" t="s">
        <v>821</v>
      </c>
      <c r="C3" s="108" t="s">
        <v>810</v>
      </c>
      <c r="D3" s="108" t="s">
        <v>209</v>
      </c>
      <c r="E3" s="108" t="s">
        <v>812</v>
      </c>
    </row>
    <row r="4" spans="1:7" ht="17.149999999999999" thickBot="1">
      <c r="A4" s="318"/>
      <c r="B4" s="110" t="s">
        <v>243</v>
      </c>
      <c r="C4" s="110" t="s">
        <v>794</v>
      </c>
      <c r="D4" s="110" t="s">
        <v>794</v>
      </c>
      <c r="E4" s="110" t="s">
        <v>794</v>
      </c>
    </row>
    <row r="5" spans="1:7" ht="15" thickBot="1">
      <c r="A5" s="335" t="s">
        <v>835</v>
      </c>
      <c r="B5" s="336"/>
      <c r="C5" s="336"/>
      <c r="D5" s="336"/>
      <c r="E5" s="337"/>
    </row>
    <row r="6" spans="1:7" ht="15" thickBot="1">
      <c r="A6" s="335" t="s">
        <v>836</v>
      </c>
      <c r="B6" s="336"/>
      <c r="C6" s="336"/>
      <c r="D6" s="336"/>
      <c r="E6" s="337"/>
    </row>
    <row r="7" spans="1:7" ht="33" customHeight="1" thickBot="1">
      <c r="A7" s="51" t="s">
        <v>282</v>
      </c>
      <c r="B7" s="338" t="s">
        <v>283</v>
      </c>
      <c r="C7" s="339"/>
      <c r="D7" s="339"/>
      <c r="E7" s="340"/>
    </row>
    <row r="8" spans="1:7" ht="15" thickBot="1">
      <c r="A8" s="335" t="s">
        <v>837</v>
      </c>
      <c r="B8" s="336"/>
      <c r="C8" s="336"/>
      <c r="D8" s="336"/>
      <c r="E8" s="337"/>
    </row>
    <row r="9" spans="1:7" ht="15" thickBot="1">
      <c r="A9" s="341" t="s">
        <v>838</v>
      </c>
      <c r="B9" s="342"/>
      <c r="C9" s="342"/>
      <c r="D9" s="342"/>
      <c r="E9" s="343"/>
    </row>
    <row r="10" spans="1:7" ht="15" thickBot="1">
      <c r="A10" s="152" t="s">
        <v>286</v>
      </c>
      <c r="B10" s="130">
        <v>4793</v>
      </c>
      <c r="C10" s="114">
        <v>325</v>
      </c>
      <c r="D10" s="114">
        <v>82</v>
      </c>
      <c r="E10" s="114">
        <v>407</v>
      </c>
    </row>
    <row r="11" spans="1:7" ht="15" thickBot="1">
      <c r="A11" s="152" t="s">
        <v>287</v>
      </c>
      <c r="B11" s="130">
        <v>236548</v>
      </c>
      <c r="C11" s="114" t="s">
        <v>817</v>
      </c>
      <c r="D11" s="114">
        <v>66</v>
      </c>
      <c r="E11" s="114">
        <v>66</v>
      </c>
    </row>
    <row r="12" spans="1:7" ht="15" thickBot="1">
      <c r="A12" s="152" t="s">
        <v>288</v>
      </c>
      <c r="B12" s="114">
        <v>1</v>
      </c>
      <c r="C12" s="114" t="s">
        <v>817</v>
      </c>
      <c r="D12" s="114" t="s">
        <v>817</v>
      </c>
      <c r="E12" s="114" t="s">
        <v>817</v>
      </c>
    </row>
    <row r="13" spans="1:7" ht="15" thickBot="1">
      <c r="A13" s="152" t="s">
        <v>289</v>
      </c>
      <c r="B13" s="130">
        <v>602135</v>
      </c>
      <c r="C13" s="130">
        <v>41637</v>
      </c>
      <c r="D13" s="130">
        <v>10417</v>
      </c>
      <c r="E13" s="130">
        <v>52054</v>
      </c>
    </row>
    <row r="14" spans="1:7" ht="15" thickBot="1">
      <c r="A14" s="152" t="s">
        <v>290</v>
      </c>
      <c r="B14" s="114">
        <v>5</v>
      </c>
      <c r="C14" s="114" t="s">
        <v>817</v>
      </c>
      <c r="D14" s="114">
        <v>0</v>
      </c>
      <c r="E14" s="114" t="s">
        <v>817</v>
      </c>
    </row>
    <row r="15" spans="1:7" ht="15" thickBot="1">
      <c r="A15" s="152" t="s">
        <v>291</v>
      </c>
      <c r="B15" s="130">
        <v>2627</v>
      </c>
      <c r="C15" s="114">
        <v>182</v>
      </c>
      <c r="D15" s="114">
        <v>47</v>
      </c>
      <c r="E15" s="114">
        <v>229</v>
      </c>
    </row>
    <row r="16" spans="1:7" ht="15" thickBot="1">
      <c r="A16" s="152" t="s">
        <v>292</v>
      </c>
      <c r="B16" s="130">
        <v>228843</v>
      </c>
      <c r="C16" s="130">
        <v>13868</v>
      </c>
      <c r="D16" s="130">
        <v>4623</v>
      </c>
      <c r="E16" s="130">
        <v>18491</v>
      </c>
    </row>
    <row r="17" spans="1:5" ht="15" thickBot="1">
      <c r="A17" s="152" t="s">
        <v>293</v>
      </c>
      <c r="B17" s="114">
        <v>110</v>
      </c>
      <c r="C17" s="114" t="s">
        <v>817</v>
      </c>
      <c r="D17" s="114">
        <v>2</v>
      </c>
      <c r="E17" s="114">
        <v>2</v>
      </c>
    </row>
    <row r="18" spans="1:5" ht="28.75" thickBot="1">
      <c r="A18" s="152" t="s">
        <v>294</v>
      </c>
      <c r="B18" s="114">
        <v>242</v>
      </c>
      <c r="C18" s="114">
        <v>3</v>
      </c>
      <c r="D18" s="114">
        <v>4</v>
      </c>
      <c r="E18" s="114">
        <v>7</v>
      </c>
    </row>
    <row r="19" spans="1:5" ht="15" thickBot="1">
      <c r="A19" s="152" t="s">
        <v>295</v>
      </c>
      <c r="B19" s="114" t="s">
        <v>817</v>
      </c>
      <c r="C19" s="114" t="s">
        <v>817</v>
      </c>
      <c r="D19" s="114" t="s">
        <v>817</v>
      </c>
      <c r="E19" s="114" t="s">
        <v>817</v>
      </c>
    </row>
    <row r="20" spans="1:5" ht="15" thickBot="1">
      <c r="A20" s="341" t="s">
        <v>839</v>
      </c>
      <c r="B20" s="342"/>
      <c r="C20" s="342"/>
      <c r="D20" s="342"/>
      <c r="E20" s="343"/>
    </row>
    <row r="21" spans="1:5" ht="15" thickBot="1">
      <c r="A21" s="153" t="s">
        <v>840</v>
      </c>
      <c r="B21" s="329" t="s">
        <v>841</v>
      </c>
      <c r="C21" s="330"/>
      <c r="D21" s="330"/>
      <c r="E21" s="331"/>
    </row>
    <row r="22" spans="1:5" ht="15" thickBot="1">
      <c r="A22" s="332" t="s">
        <v>298</v>
      </c>
      <c r="B22" s="333"/>
      <c r="C22" s="333"/>
      <c r="D22" s="333"/>
      <c r="E22" s="334"/>
    </row>
    <row r="23" spans="1:5" ht="15" thickBot="1">
      <c r="A23" s="332" t="s">
        <v>299</v>
      </c>
      <c r="B23" s="333"/>
      <c r="C23" s="333"/>
      <c r="D23" s="333"/>
      <c r="E23" s="334"/>
    </row>
    <row r="24" spans="1:5" ht="15" thickBot="1">
      <c r="A24" s="154" t="s">
        <v>300</v>
      </c>
      <c r="B24" s="114">
        <v>273</v>
      </c>
      <c r="C24" s="114">
        <v>19</v>
      </c>
      <c r="D24" s="114">
        <v>5</v>
      </c>
      <c r="E24" s="114">
        <v>24</v>
      </c>
    </row>
    <row r="25" spans="1:5" ht="15" thickBot="1">
      <c r="A25" s="154" t="s">
        <v>286</v>
      </c>
      <c r="B25" s="114">
        <v>899</v>
      </c>
      <c r="C25" s="114">
        <v>63</v>
      </c>
      <c r="D25" s="114">
        <v>16</v>
      </c>
      <c r="E25" s="114">
        <v>79</v>
      </c>
    </row>
    <row r="26" spans="1:5" ht="15" thickBot="1">
      <c r="A26" s="335" t="s">
        <v>842</v>
      </c>
      <c r="B26" s="336"/>
      <c r="C26" s="336"/>
      <c r="D26" s="336"/>
      <c r="E26" s="337"/>
    </row>
    <row r="27" spans="1:5" ht="15" thickBot="1">
      <c r="A27" s="155" t="s">
        <v>302</v>
      </c>
      <c r="B27" s="130">
        <v>13658464</v>
      </c>
      <c r="C27" s="130">
        <v>960190</v>
      </c>
      <c r="D27" s="130">
        <v>242753</v>
      </c>
      <c r="E27" s="130">
        <v>1202943</v>
      </c>
    </row>
    <row r="28" spans="1:5" ht="15" thickBot="1">
      <c r="A28" s="111" t="s">
        <v>195</v>
      </c>
      <c r="B28" s="106">
        <v>14734940</v>
      </c>
      <c r="C28" s="106">
        <v>1016287</v>
      </c>
      <c r="D28" s="106">
        <v>258015</v>
      </c>
      <c r="E28" s="106">
        <v>1274302</v>
      </c>
    </row>
  </sheetData>
  <mergeCells count="13">
    <mergeCell ref="A1:G1"/>
    <mergeCell ref="B21:E21"/>
    <mergeCell ref="A22:E22"/>
    <mergeCell ref="A23:E23"/>
    <mergeCell ref="A26:E26"/>
    <mergeCell ref="A2:G2"/>
    <mergeCell ref="A3:A4"/>
    <mergeCell ref="A5:E5"/>
    <mergeCell ref="A6:E6"/>
    <mergeCell ref="B7:E7"/>
    <mergeCell ref="A8:E8"/>
    <mergeCell ref="A9:E9"/>
    <mergeCell ref="A20:E20"/>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9B680-7F37-45FD-94F2-6AD084C8ABBB}">
  <dimension ref="A1:P29"/>
  <sheetViews>
    <sheetView zoomScaleNormal="100" workbookViewId="0">
      <selection activeCell="D3" sqref="D3"/>
    </sheetView>
  </sheetViews>
  <sheetFormatPr defaultColWidth="8.69140625" defaultRowHeight="14.15"/>
  <cols>
    <col min="1" max="1" width="45.69140625" style="32" customWidth="1"/>
    <col min="2" max="2" width="14.69140625" style="32" customWidth="1"/>
    <col min="3" max="16384" width="8.69140625" style="32"/>
  </cols>
  <sheetData>
    <row r="1" spans="1:16" s="12" customFormat="1" ht="20.149999999999999">
      <c r="A1" s="247" t="s">
        <v>20</v>
      </c>
      <c r="B1" s="247"/>
      <c r="C1" s="247"/>
      <c r="D1" s="247"/>
      <c r="E1" s="247"/>
      <c r="F1" s="247"/>
      <c r="G1" s="247"/>
      <c r="H1" s="247"/>
      <c r="I1" s="247"/>
      <c r="J1" s="247"/>
      <c r="K1" s="247"/>
      <c r="L1" s="247"/>
      <c r="M1" s="247"/>
      <c r="N1" s="247"/>
      <c r="O1" s="247"/>
      <c r="P1" s="247"/>
    </row>
    <row r="2" spans="1:16" s="11" customFormat="1" ht="162.9" customHeight="1" thickBot="1">
      <c r="A2" s="248" t="s">
        <v>797</v>
      </c>
      <c r="B2" s="248"/>
      <c r="C2" s="248"/>
      <c r="D2" s="248"/>
      <c r="E2" s="248"/>
      <c r="F2" s="115"/>
      <c r="G2" s="115"/>
      <c r="H2" s="115"/>
      <c r="I2" s="115"/>
      <c r="J2" s="115"/>
      <c r="K2" s="115"/>
      <c r="L2" s="115"/>
      <c r="M2" s="115"/>
      <c r="N2" s="115"/>
    </row>
    <row r="3" spans="1:16" ht="31.5" customHeight="1" thickBot="1">
      <c r="A3" s="42" t="s">
        <v>21</v>
      </c>
      <c r="B3" s="43" t="s">
        <v>22</v>
      </c>
    </row>
    <row r="4" spans="1:16" ht="14.6" thickBot="1">
      <c r="A4" s="44" t="s">
        <v>7</v>
      </c>
      <c r="B4" s="45">
        <v>101</v>
      </c>
    </row>
    <row r="5" spans="1:16" ht="14.6" thickBot="1">
      <c r="A5" s="44" t="s">
        <v>8</v>
      </c>
      <c r="B5" s="46">
        <v>1324477766</v>
      </c>
    </row>
    <row r="6" spans="1:16" ht="14.6" thickBot="1">
      <c r="A6" s="44" t="s">
        <v>9</v>
      </c>
      <c r="B6" s="46">
        <v>4768120</v>
      </c>
    </row>
    <row r="7" spans="1:16" ht="16.75">
      <c r="A7" s="127" t="s">
        <v>804</v>
      </c>
      <c r="B7" s="245">
        <v>828083</v>
      </c>
    </row>
    <row r="8" spans="1:16" ht="14.6" thickBot="1">
      <c r="A8" s="128" t="s">
        <v>23</v>
      </c>
      <c r="B8" s="246"/>
    </row>
    <row r="9" spans="1:16" ht="16.75">
      <c r="A9" s="127" t="s">
        <v>804</v>
      </c>
      <c r="B9" s="245">
        <v>641449</v>
      </c>
    </row>
    <row r="10" spans="1:16" ht="14.6" thickBot="1">
      <c r="A10" s="128" t="s">
        <v>24</v>
      </c>
      <c r="B10" s="246"/>
    </row>
    <row r="11" spans="1:16" ht="31.5" customHeight="1" thickBot="1">
      <c r="A11" s="94" t="s">
        <v>10</v>
      </c>
      <c r="B11" s="58" t="s">
        <v>22</v>
      </c>
    </row>
    <row r="12" spans="1:16" ht="14.6" thickBot="1">
      <c r="A12" s="53" t="s">
        <v>11</v>
      </c>
      <c r="B12" s="54">
        <v>31</v>
      </c>
    </row>
    <row r="13" spans="1:16" ht="14.6" thickBot="1">
      <c r="A13" s="53" t="s">
        <v>12</v>
      </c>
      <c r="B13" s="55">
        <v>193762</v>
      </c>
    </row>
    <row r="14" spans="1:16" ht="17.149999999999999" thickBot="1">
      <c r="A14" s="53" t="s">
        <v>805</v>
      </c>
      <c r="B14" s="55">
        <v>9985</v>
      </c>
    </row>
    <row r="15" spans="1:16" ht="31.5" customHeight="1" thickBot="1">
      <c r="A15" s="94" t="s">
        <v>13</v>
      </c>
      <c r="B15" s="58" t="s">
        <v>22</v>
      </c>
    </row>
    <row r="16" spans="1:16" ht="14.6" thickBot="1">
      <c r="A16" s="53" t="s">
        <v>14</v>
      </c>
      <c r="B16" s="54">
        <v>43</v>
      </c>
    </row>
    <row r="17" spans="1:2" ht="14.6" thickBot="1">
      <c r="A17" s="53" t="s">
        <v>15</v>
      </c>
      <c r="B17" s="55">
        <v>461201</v>
      </c>
    </row>
    <row r="18" spans="1:2" ht="17.149999999999999" thickBot="1">
      <c r="A18" s="53" t="s">
        <v>806</v>
      </c>
      <c r="B18" s="55">
        <v>31520</v>
      </c>
    </row>
    <row r="19" spans="1:2" ht="31.5" customHeight="1" thickBot="1">
      <c r="A19" s="94" t="s">
        <v>32</v>
      </c>
      <c r="B19" s="58" t="s">
        <v>22</v>
      </c>
    </row>
    <row r="20" spans="1:2" ht="14.6" thickBot="1">
      <c r="A20" s="53" t="s">
        <v>14</v>
      </c>
      <c r="B20" s="54">
        <v>6</v>
      </c>
    </row>
    <row r="21" spans="1:2" ht="14.6" thickBot="1">
      <c r="A21" s="53" t="s">
        <v>16</v>
      </c>
      <c r="B21" s="55">
        <v>8775</v>
      </c>
    </row>
    <row r="22" spans="1:2" ht="17.149999999999999" thickBot="1">
      <c r="A22" s="53" t="s">
        <v>807</v>
      </c>
      <c r="B22" s="54">
        <v>713</v>
      </c>
    </row>
    <row r="23" spans="1:2" ht="31.5" customHeight="1" thickBot="1">
      <c r="A23" s="94" t="s">
        <v>25</v>
      </c>
      <c r="B23" s="58" t="s">
        <v>22</v>
      </c>
    </row>
    <row r="24" spans="1:2" ht="14.6" thickBot="1">
      <c r="A24" s="53" t="s">
        <v>14</v>
      </c>
      <c r="B24" s="54">
        <v>9</v>
      </c>
    </row>
    <row r="25" spans="1:2" ht="14.6" thickBot="1">
      <c r="A25" s="53" t="s">
        <v>18</v>
      </c>
      <c r="B25" s="55">
        <v>133094</v>
      </c>
    </row>
    <row r="26" spans="1:2" ht="17.149999999999999" thickBot="1">
      <c r="A26" s="53" t="s">
        <v>808</v>
      </c>
      <c r="B26" s="55">
        <v>9009</v>
      </c>
    </row>
    <row r="27" spans="1:2" ht="31.5" customHeight="1" thickBot="1">
      <c r="A27" s="60" t="s">
        <v>19</v>
      </c>
      <c r="B27" s="61" t="s">
        <v>22</v>
      </c>
    </row>
    <row r="28" spans="1:2" ht="17.149999999999999" thickBot="1">
      <c r="A28" s="53" t="s">
        <v>40</v>
      </c>
      <c r="B28" s="55">
        <v>879310</v>
      </c>
    </row>
    <row r="29" spans="1:2" ht="17.149999999999999" thickBot="1">
      <c r="A29" s="53" t="s">
        <v>41</v>
      </c>
      <c r="B29" s="55">
        <v>692676</v>
      </c>
    </row>
  </sheetData>
  <mergeCells count="4">
    <mergeCell ref="B7:B8"/>
    <mergeCell ref="B9:B10"/>
    <mergeCell ref="A1:P1"/>
    <mergeCell ref="A2:E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B209F-340D-49F0-B0FD-0D57476556F7}">
  <dimension ref="A1:C50"/>
  <sheetViews>
    <sheetView zoomScaleNormal="100" workbookViewId="0">
      <selection activeCell="E3" sqref="E3"/>
    </sheetView>
  </sheetViews>
  <sheetFormatPr defaultColWidth="9.3046875" defaultRowHeight="14.15"/>
  <cols>
    <col min="1" max="1" width="29.15234375" style="32" customWidth="1"/>
    <col min="2" max="2" width="38.61328125" style="38" customWidth="1"/>
    <col min="3" max="3" width="61.15234375" style="38" customWidth="1"/>
    <col min="4" max="16384" width="9.3046875" style="32"/>
  </cols>
  <sheetData>
    <row r="1" spans="1:3" ht="45.9" customHeight="1">
      <c r="A1" s="350" t="s">
        <v>848</v>
      </c>
      <c r="B1" s="350"/>
      <c r="C1" s="350"/>
    </row>
    <row r="2" spans="1:3" s="15" customFormat="1" ht="45.65" customHeight="1">
      <c r="A2" s="320" t="s">
        <v>303</v>
      </c>
      <c r="B2" s="320"/>
      <c r="C2" s="320"/>
    </row>
    <row r="3" spans="1:3" s="31" customFormat="1" ht="17.149999999999999" customHeight="1" thickBot="1">
      <c r="A3" s="349" t="s">
        <v>304</v>
      </c>
      <c r="B3" s="349"/>
      <c r="C3" s="349"/>
    </row>
    <row r="4" spans="1:3" ht="31.5" customHeight="1" thickBot="1">
      <c r="A4" s="23"/>
      <c r="B4" s="27" t="s">
        <v>305</v>
      </c>
      <c r="C4" s="27" t="s">
        <v>306</v>
      </c>
    </row>
    <row r="5" spans="1:3" ht="15.75" customHeight="1" thickBot="1">
      <c r="A5" s="344" t="s">
        <v>307</v>
      </c>
      <c r="B5" s="33" t="s">
        <v>308</v>
      </c>
      <c r="C5" s="34"/>
    </row>
    <row r="6" spans="1:3" ht="15.75" customHeight="1" thickBot="1">
      <c r="A6" s="344"/>
      <c r="B6" s="345" t="s">
        <v>309</v>
      </c>
      <c r="C6" s="346"/>
    </row>
    <row r="7" spans="1:3" ht="31.5" customHeight="1" thickBot="1">
      <c r="A7" s="26" t="s">
        <v>310</v>
      </c>
      <c r="B7" s="25" t="s">
        <v>311</v>
      </c>
      <c r="C7" s="25" t="s">
        <v>312</v>
      </c>
    </row>
    <row r="8" spans="1:3" ht="47.25" customHeight="1" thickBot="1">
      <c r="A8" s="347" t="s">
        <v>313</v>
      </c>
      <c r="B8" s="348" t="s">
        <v>314</v>
      </c>
      <c r="C8" s="348"/>
    </row>
    <row r="9" spans="1:3" ht="31.5" customHeight="1" thickBot="1">
      <c r="A9" s="347"/>
      <c r="B9" s="24" t="s">
        <v>315</v>
      </c>
      <c r="C9" s="24" t="s">
        <v>316</v>
      </c>
    </row>
    <row r="10" spans="1:3" ht="15.75" customHeight="1" thickBot="1">
      <c r="A10" s="347"/>
      <c r="B10" s="24" t="s">
        <v>317</v>
      </c>
      <c r="C10" s="24" t="s">
        <v>318</v>
      </c>
    </row>
    <row r="11" spans="1:3" ht="28.75" thickBot="1">
      <c r="A11" s="347"/>
      <c r="B11" s="24" t="s">
        <v>319</v>
      </c>
      <c r="C11" s="28" t="s">
        <v>320</v>
      </c>
    </row>
    <row r="12" spans="1:3" ht="42.9" thickBot="1">
      <c r="A12" s="347"/>
      <c r="B12" s="354" t="s">
        <v>321</v>
      </c>
      <c r="C12" s="36" t="s">
        <v>322</v>
      </c>
    </row>
    <row r="13" spans="1:3" ht="15.75" customHeight="1" thickBot="1">
      <c r="A13" s="347"/>
      <c r="B13" s="354"/>
      <c r="C13" s="37" t="s">
        <v>323</v>
      </c>
    </row>
    <row r="14" spans="1:3" ht="31.5" customHeight="1" thickBot="1">
      <c r="A14" s="347"/>
      <c r="B14" s="354" t="s">
        <v>324</v>
      </c>
      <c r="C14" s="36" t="s">
        <v>325</v>
      </c>
    </row>
    <row r="15" spans="1:3" ht="15.75" customHeight="1" thickBot="1">
      <c r="A15" s="347"/>
      <c r="B15" s="354"/>
      <c r="C15" s="37" t="s">
        <v>326</v>
      </c>
    </row>
    <row r="16" spans="1:3" s="40" customFormat="1" ht="57" thickBot="1">
      <c r="A16" s="347"/>
      <c r="B16" s="354" t="s">
        <v>327</v>
      </c>
      <c r="C16" s="39" t="s">
        <v>328</v>
      </c>
    </row>
    <row r="17" spans="1:3" ht="15.75" customHeight="1" thickBot="1">
      <c r="A17" s="347"/>
      <c r="B17" s="354"/>
      <c r="C17" s="37" t="s">
        <v>329</v>
      </c>
    </row>
    <row r="18" spans="1:3" ht="15.75" customHeight="1" thickBot="1">
      <c r="A18" s="347"/>
      <c r="B18" s="354" t="s">
        <v>330</v>
      </c>
      <c r="C18" s="36" t="s">
        <v>331</v>
      </c>
    </row>
    <row r="19" spans="1:3" ht="15.75" customHeight="1" thickBot="1">
      <c r="A19" s="347"/>
      <c r="B19" s="354"/>
      <c r="C19" s="37" t="s">
        <v>332</v>
      </c>
    </row>
    <row r="20" spans="1:3" ht="31.5" customHeight="1" thickBot="1">
      <c r="A20" s="347"/>
      <c r="B20" s="24" t="s">
        <v>333</v>
      </c>
      <c r="C20" s="25" t="s">
        <v>334</v>
      </c>
    </row>
    <row r="21" spans="1:3" ht="71.150000000000006" thickBot="1">
      <c r="A21" s="26" t="s">
        <v>335</v>
      </c>
      <c r="B21" s="24" t="s">
        <v>336</v>
      </c>
      <c r="C21" s="24" t="s">
        <v>337</v>
      </c>
    </row>
    <row r="22" spans="1:3" ht="31.5" customHeight="1" thickBot="1">
      <c r="A22" s="347" t="s">
        <v>338</v>
      </c>
      <c r="B22" s="24" t="s">
        <v>339</v>
      </c>
      <c r="C22" s="355" t="s">
        <v>340</v>
      </c>
    </row>
    <row r="23" spans="1:3" ht="31.5" customHeight="1" thickBot="1">
      <c r="A23" s="347"/>
      <c r="B23" s="24" t="s">
        <v>341</v>
      </c>
      <c r="C23" s="355"/>
    </row>
    <row r="24" spans="1:3" ht="15.75" customHeight="1" thickBot="1">
      <c r="A24" s="347"/>
      <c r="B24" s="24" t="s">
        <v>342</v>
      </c>
      <c r="C24" s="355"/>
    </row>
    <row r="25" spans="1:3" ht="15.75" customHeight="1" thickBot="1">
      <c r="A25" s="347"/>
      <c r="B25" s="24" t="s">
        <v>343</v>
      </c>
      <c r="C25" s="355"/>
    </row>
    <row r="26" spans="1:3" ht="47.25" customHeight="1" thickBot="1">
      <c r="A26" s="347" t="s">
        <v>344</v>
      </c>
      <c r="B26" s="24" t="s">
        <v>345</v>
      </c>
      <c r="C26" s="24" t="s">
        <v>346</v>
      </c>
    </row>
    <row r="27" spans="1:3" ht="63" customHeight="1" thickBot="1">
      <c r="A27" s="347"/>
      <c r="B27" s="24" t="s">
        <v>347</v>
      </c>
      <c r="C27" s="24" t="s">
        <v>348</v>
      </c>
    </row>
    <row r="28" spans="1:3" ht="31.5" customHeight="1" thickBot="1">
      <c r="A28" s="347" t="s">
        <v>349</v>
      </c>
      <c r="B28" s="355" t="s">
        <v>350</v>
      </c>
      <c r="C28" s="355"/>
    </row>
    <row r="29" spans="1:3" ht="31.5" customHeight="1" thickBot="1">
      <c r="A29" s="347"/>
      <c r="B29" s="24" t="s">
        <v>351</v>
      </c>
      <c r="C29" s="35" t="s">
        <v>352</v>
      </c>
    </row>
    <row r="30" spans="1:3" ht="31.5" customHeight="1" thickBot="1">
      <c r="A30" s="347"/>
      <c r="B30" s="24" t="s">
        <v>353</v>
      </c>
      <c r="C30" s="35" t="s">
        <v>354</v>
      </c>
    </row>
    <row r="31" spans="1:3" ht="15.75" customHeight="1" thickBot="1">
      <c r="A31" s="347"/>
      <c r="B31" s="24" t="s">
        <v>355</v>
      </c>
      <c r="C31" s="35" t="s">
        <v>356</v>
      </c>
    </row>
    <row r="32" spans="1:3" ht="31.5" customHeight="1" thickBot="1">
      <c r="A32" s="347"/>
      <c r="B32" s="24" t="s">
        <v>357</v>
      </c>
      <c r="C32" s="35" t="s">
        <v>358</v>
      </c>
    </row>
    <row r="33" spans="1:3" ht="31.5" customHeight="1" thickBot="1">
      <c r="A33" s="347"/>
      <c r="B33" s="24" t="s">
        <v>359</v>
      </c>
      <c r="C33" s="35" t="s">
        <v>360</v>
      </c>
    </row>
    <row r="34" spans="1:3" ht="15.75" customHeight="1" thickBot="1">
      <c r="A34" s="347"/>
      <c r="B34" s="24" t="s">
        <v>361</v>
      </c>
      <c r="C34" s="35" t="s">
        <v>362</v>
      </c>
    </row>
    <row r="35" spans="1:3" ht="78.75" customHeight="1" thickBot="1">
      <c r="A35" s="347" t="s">
        <v>363</v>
      </c>
      <c r="B35" s="355" t="s">
        <v>364</v>
      </c>
      <c r="C35" s="355"/>
    </row>
    <row r="36" spans="1:3" ht="47.25" customHeight="1" thickBot="1">
      <c r="A36" s="347"/>
      <c r="B36" s="24" t="s">
        <v>365</v>
      </c>
      <c r="C36" s="24" t="s">
        <v>366</v>
      </c>
    </row>
    <row r="37" spans="1:3" ht="47.25" customHeight="1" thickBot="1">
      <c r="A37" s="347"/>
      <c r="B37" s="24" t="s">
        <v>367</v>
      </c>
      <c r="C37" s="24" t="s">
        <v>368</v>
      </c>
    </row>
    <row r="38" spans="1:3" ht="47.25" customHeight="1" thickBot="1">
      <c r="A38" s="347"/>
      <c r="B38" s="24" t="s">
        <v>369</v>
      </c>
      <c r="C38" s="24" t="s">
        <v>370</v>
      </c>
    </row>
    <row r="39" spans="1:3" ht="15.75" customHeight="1" thickBot="1">
      <c r="A39" s="347"/>
      <c r="B39" s="24" t="s">
        <v>371</v>
      </c>
      <c r="C39" s="355" t="s">
        <v>372</v>
      </c>
    </row>
    <row r="40" spans="1:3" ht="31.5" customHeight="1" thickBot="1">
      <c r="A40" s="347"/>
      <c r="B40" s="24" t="s">
        <v>373</v>
      </c>
      <c r="C40" s="355"/>
    </row>
    <row r="41" spans="1:3" ht="15.75" customHeight="1" thickBot="1">
      <c r="A41" s="347"/>
      <c r="B41" s="24" t="s">
        <v>374</v>
      </c>
      <c r="C41" s="355"/>
    </row>
    <row r="42" spans="1:3" ht="31.5" customHeight="1" thickBot="1">
      <c r="A42" s="347"/>
      <c r="B42" s="24" t="s">
        <v>375</v>
      </c>
      <c r="C42" s="355"/>
    </row>
    <row r="43" spans="1:3" ht="31.5" customHeight="1" thickBot="1">
      <c r="A43" s="347"/>
      <c r="B43" s="24" t="s">
        <v>376</v>
      </c>
      <c r="C43" s="355"/>
    </row>
    <row r="44" spans="1:3" ht="31.5" customHeight="1" thickBot="1">
      <c r="A44" s="347"/>
      <c r="B44" s="24" t="s">
        <v>377</v>
      </c>
      <c r="C44" s="355"/>
    </row>
    <row r="45" spans="1:3" ht="31.5" customHeight="1" thickBot="1">
      <c r="A45" s="347"/>
      <c r="B45" s="24" t="s">
        <v>378</v>
      </c>
      <c r="C45" s="355"/>
    </row>
    <row r="46" spans="1:3" ht="47.25" customHeight="1" thickBot="1">
      <c r="A46" s="347"/>
      <c r="B46" s="24" t="s">
        <v>379</v>
      </c>
      <c r="C46" s="355"/>
    </row>
    <row r="47" spans="1:3" ht="31.5" customHeight="1" thickBot="1">
      <c r="A47" s="347"/>
      <c r="B47" s="24" t="s">
        <v>380</v>
      </c>
      <c r="C47" s="355"/>
    </row>
    <row r="48" spans="1:3" ht="78.75" customHeight="1" thickBot="1">
      <c r="A48" s="347"/>
      <c r="B48" s="29" t="s">
        <v>381</v>
      </c>
      <c r="C48" s="30" t="s">
        <v>382</v>
      </c>
    </row>
    <row r="49" spans="1:3" ht="63" customHeight="1" thickBot="1">
      <c r="A49" s="351" t="s">
        <v>383</v>
      </c>
      <c r="B49" s="352" t="s">
        <v>384</v>
      </c>
      <c r="C49" s="353"/>
    </row>
    <row r="50" spans="1:3" ht="15.75" customHeight="1" thickBot="1">
      <c r="A50" s="351"/>
      <c r="B50" s="345" t="s">
        <v>385</v>
      </c>
      <c r="C50" s="346"/>
    </row>
  </sheetData>
  <mergeCells count="22">
    <mergeCell ref="A1:C1"/>
    <mergeCell ref="B50:C50"/>
    <mergeCell ref="A49:A50"/>
    <mergeCell ref="B49:C49"/>
    <mergeCell ref="B12:B13"/>
    <mergeCell ref="B14:B15"/>
    <mergeCell ref="B16:B17"/>
    <mergeCell ref="B18:B19"/>
    <mergeCell ref="A22:A25"/>
    <mergeCell ref="A26:A27"/>
    <mergeCell ref="A28:A34"/>
    <mergeCell ref="B28:C28"/>
    <mergeCell ref="B35:C35"/>
    <mergeCell ref="C22:C25"/>
    <mergeCell ref="C39:C47"/>
    <mergeCell ref="A35:A48"/>
    <mergeCell ref="A5:A6"/>
    <mergeCell ref="B6:C6"/>
    <mergeCell ref="A8:A20"/>
    <mergeCell ref="B8:C8"/>
    <mergeCell ref="A2:C2"/>
    <mergeCell ref="A3:C3"/>
  </mergeCells>
  <hyperlinks>
    <hyperlink ref="B8" r:id="rId1" display="https://www.finance.gov.au/government/climate-action-government-operations/aps-net-zero-emissions-2030" xr:uid="{34528A21-410C-4323-8E8D-68570F4279D4}"/>
    <hyperlink ref="C29" r:id="rId2" display="https://www.apvma.gov.au/about/accountability-and-reporting/emissions-reduction-plan-2025-30" xr:uid="{BBA46654-6CAC-4FD7-BE15-E02F206FEE5C}"/>
    <hyperlink ref="C30" r:id="rId3" display="https://www.mdba.gov.au/publications-and-data/publications/murray-darling-basin-authority-emissions-reduction-plan-2024" xr:uid="{0B89E580-B769-4709-9FD5-4020016F9D5C}"/>
    <hyperlink ref="C31" r:id="rId4" display="https://www.library.gov.au/visit/about-us/corporate-information/library-building-policies-and-plans/emissions-reduction-plan" xr:uid="{3C5C0571-A886-420A-B1C6-04C76DC20864}"/>
    <hyperlink ref="C32" r:id="rId5" display="https://www.ric.gov.au/sites/default/files/documents/20240925_OOS_Emissions-Reduction-Plan-FY2024-25_CL.pdf" xr:uid="{37E3736D-4516-4008-8602-085753564B6A}"/>
    <hyperlink ref="C33" r:id="rId6" display="https://www.harbourtrust.gov.au/media/i3oj2ppb/27062024_ht_emissions-reductions-plan_2024_final.pdf" xr:uid="{383C0786-9458-4201-B056-10B0CE6C8AAF}"/>
    <hyperlink ref="C34" r:id="rId7" display="https://www.tourism.australia.com/content/dam/digital/corporate/documents/tourism-australia-emission-reduction-plan-23-24.pdf" xr:uid="{3D74F56E-5669-4A1D-9487-14851E1EF377}"/>
    <hyperlink ref="B6" r:id="rId8" display="https://www.finance.gov.au/government/managing-commonwealth-resources/structure-australian-government-public-sector/pgpa-act-flipchart-and-list" xr:uid="{8589024A-AA4A-49BF-9FBB-58D07FFB6C9C}"/>
    <hyperlink ref="C13" r:id="rId9" display="https://www.defence.gov.au/about/strategic-planning/defence-net-zero-strategy" xr:uid="{94CAAA23-E513-4A4B-95B3-4895E51A9702}"/>
    <hyperlink ref="C15" r:id="rId10" display="https://www.austrac.gov.au/austrac-emissions-reduction-plan-2024" xr:uid="{2AEA2E4B-1083-4AA4-8A86-6A978E6F9FCE}"/>
    <hyperlink ref="C17" r:id="rId11" display="https://www.defence.gov.au/about/strategic-planning/defence-net-zero-strategy" xr:uid="{0E571356-2DC7-47DB-A084-CDBD0A2CFE66}"/>
    <hyperlink ref="C19" r:id="rId12" display="https://www.homeaffairs.gov.au/commitments/files/home-affairs-emissions-reduction-plan.pdf" xr:uid="{627CF0B4-673D-4254-8317-6142C2080778}"/>
    <hyperlink ref="B50" r:id="rId13" display="https://www.finance.gov.au/government/managing-commonwealth-resources/structure-australian-government-public-sector/pgpa-act-flipchart-and-list" xr:uid="{52F3684F-CA33-45D9-ABDC-442C8F96C05A}"/>
  </hyperlinks>
  <pageMargins left="0.7" right="0.7" top="0.75" bottom="0.75" header="0.3" footer="0.3"/>
  <pageSetup paperSize="9" orientation="landscape" r:id="rId1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499EA-B021-4651-8120-81D6E5F896D6}">
  <dimension ref="A1:I10"/>
  <sheetViews>
    <sheetView zoomScaleNormal="100" workbookViewId="0">
      <selection sqref="A1:E1"/>
    </sheetView>
  </sheetViews>
  <sheetFormatPr defaultColWidth="9.3046875" defaultRowHeight="14.6"/>
  <cols>
    <col min="1" max="2" width="40.69140625" style="1" customWidth="1"/>
    <col min="3" max="3" width="15.15234375" style="1" bestFit="1" customWidth="1"/>
    <col min="4" max="5" width="17" style="1" bestFit="1" customWidth="1"/>
    <col min="6" max="6" width="24.15234375" style="1" bestFit="1" customWidth="1"/>
    <col min="7" max="16384" width="9.3046875" style="1"/>
  </cols>
  <sheetData>
    <row r="1" spans="1:9" ht="22.75">
      <c r="A1" s="357" t="s">
        <v>847</v>
      </c>
      <c r="B1" s="357"/>
      <c r="C1" s="357"/>
      <c r="D1" s="357"/>
      <c r="E1" s="357"/>
    </row>
    <row r="2" spans="1:9" ht="40.299999999999997" customHeight="1">
      <c r="A2" s="356" t="s">
        <v>843</v>
      </c>
      <c r="B2" s="356"/>
      <c r="C2" s="356"/>
      <c r="D2" s="356"/>
      <c r="E2" s="356"/>
      <c r="F2" s="41"/>
      <c r="G2" s="41"/>
      <c r="H2" s="41"/>
      <c r="I2" s="41"/>
    </row>
    <row r="3" spans="1:9" ht="15" thickBot="1"/>
    <row r="4" spans="1:9" ht="15" thickBot="1">
      <c r="A4" s="23" t="s">
        <v>844</v>
      </c>
      <c r="B4" s="88" t="s">
        <v>845</v>
      </c>
    </row>
    <row r="5" spans="1:9" ht="15" thickBot="1">
      <c r="A5" s="44" t="s">
        <v>417</v>
      </c>
      <c r="B5" s="66" t="s">
        <v>754</v>
      </c>
    </row>
    <row r="6" spans="1:9" ht="28.75" thickBot="1">
      <c r="A6" s="44" t="s">
        <v>612</v>
      </c>
      <c r="B6" s="66" t="s">
        <v>754</v>
      </c>
    </row>
    <row r="7" spans="1:9" ht="42.9" thickBot="1">
      <c r="A7" s="44" t="s">
        <v>642</v>
      </c>
      <c r="B7" s="66" t="s">
        <v>754</v>
      </c>
    </row>
    <row r="8" spans="1:9" ht="15" thickBot="1">
      <c r="A8" s="44" t="s">
        <v>728</v>
      </c>
      <c r="B8" s="66" t="s">
        <v>754</v>
      </c>
    </row>
    <row r="9" spans="1:9" ht="15" thickBot="1">
      <c r="A9" s="44" t="s">
        <v>728</v>
      </c>
      <c r="B9" s="66" t="s">
        <v>580</v>
      </c>
    </row>
    <row r="10" spans="1:9" ht="28.75" thickBot="1">
      <c r="A10" s="44" t="s">
        <v>754</v>
      </c>
      <c r="B10" s="66" t="s">
        <v>612</v>
      </c>
    </row>
  </sheetData>
  <mergeCells count="2">
    <mergeCell ref="A2:E2"/>
    <mergeCell ref="A1:E1"/>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5ECD0-3F80-4F96-A343-1A2735AE5093}">
  <dimension ref="A1:F298"/>
  <sheetViews>
    <sheetView zoomScaleNormal="100" workbookViewId="0"/>
  </sheetViews>
  <sheetFormatPr defaultColWidth="9.3046875" defaultRowHeight="14.6"/>
  <cols>
    <col min="1" max="1" width="35.84375" style="1" customWidth="1"/>
    <col min="2" max="6" width="19.69140625" style="1" customWidth="1"/>
    <col min="7" max="16384" width="9.3046875" style="1"/>
  </cols>
  <sheetData>
    <row r="1" spans="1:5" s="20" customFormat="1" ht="22.75">
      <c r="A1" s="20" t="s">
        <v>846</v>
      </c>
    </row>
    <row r="3" spans="1:5" ht="15" thickBot="1">
      <c r="A3" s="374" t="s">
        <v>849</v>
      </c>
      <c r="B3" s="374"/>
      <c r="C3" s="374"/>
      <c r="D3" s="374"/>
      <c r="E3" s="374"/>
    </row>
    <row r="4" spans="1:5" ht="15" thickBot="1">
      <c r="A4" s="147" t="s">
        <v>850</v>
      </c>
      <c r="B4" s="23" t="s">
        <v>851</v>
      </c>
      <c r="C4" s="88" t="s">
        <v>852</v>
      </c>
    </row>
    <row r="5" spans="1:5" ht="17.149999999999999" thickBot="1">
      <c r="A5" s="156" t="s">
        <v>853</v>
      </c>
      <c r="B5" s="157" t="s">
        <v>854</v>
      </c>
      <c r="C5" s="158" t="s">
        <v>855</v>
      </c>
    </row>
    <row r="7" spans="1:5" ht="15" thickBot="1">
      <c r="A7" s="373" t="s">
        <v>856</v>
      </c>
      <c r="B7" s="373"/>
      <c r="C7" s="373"/>
      <c r="D7" s="373"/>
      <c r="E7" s="373"/>
    </row>
    <row r="8" spans="1:5" ht="15" customHeight="1" thickBot="1">
      <c r="A8" s="312" t="s">
        <v>857</v>
      </c>
      <c r="B8" s="360" t="s">
        <v>858</v>
      </c>
      <c r="C8" s="361"/>
      <c r="D8" s="360" t="s">
        <v>852</v>
      </c>
      <c r="E8" s="361"/>
    </row>
    <row r="9" spans="1:5">
      <c r="A9" s="358"/>
      <c r="B9" s="159" t="s">
        <v>786</v>
      </c>
      <c r="C9" s="159" t="s">
        <v>787</v>
      </c>
      <c r="D9" s="160" t="s">
        <v>786</v>
      </c>
      <c r="E9" s="160" t="s">
        <v>787</v>
      </c>
    </row>
    <row r="10" spans="1:5" ht="17.149999999999999" thickBot="1">
      <c r="A10" s="359"/>
      <c r="B10" s="161" t="s">
        <v>862</v>
      </c>
      <c r="C10" s="162" t="s">
        <v>862</v>
      </c>
      <c r="D10" s="163" t="s">
        <v>863</v>
      </c>
      <c r="E10" s="163" t="s">
        <v>863</v>
      </c>
    </row>
    <row r="11" spans="1:5" ht="15" thickBot="1">
      <c r="A11" s="164" t="s">
        <v>185</v>
      </c>
      <c r="B11" s="165">
        <v>188</v>
      </c>
      <c r="C11" s="45">
        <v>15</v>
      </c>
      <c r="D11" s="114">
        <v>0.68</v>
      </c>
      <c r="E11" s="45">
        <v>0.05</v>
      </c>
    </row>
    <row r="12" spans="1:5" ht="15" thickBot="1">
      <c r="A12" s="166" t="s">
        <v>186</v>
      </c>
      <c r="B12" s="167">
        <v>188</v>
      </c>
      <c r="C12" s="168">
        <v>15</v>
      </c>
      <c r="D12" s="168">
        <v>0.68</v>
      </c>
      <c r="E12" s="168">
        <v>0.05</v>
      </c>
    </row>
    <row r="13" spans="1:5" ht="15" thickBot="1">
      <c r="A13" s="164" t="s">
        <v>859</v>
      </c>
      <c r="B13" s="169">
        <v>149</v>
      </c>
      <c r="C13" s="45">
        <v>19</v>
      </c>
      <c r="D13" s="45">
        <v>0.54</v>
      </c>
      <c r="E13" s="114">
        <v>7.0000000000000007E-2</v>
      </c>
    </row>
    <row r="14" spans="1:5" ht="15" thickBot="1">
      <c r="A14" s="166" t="s">
        <v>188</v>
      </c>
      <c r="B14" s="167">
        <v>204</v>
      </c>
      <c r="C14" s="168">
        <v>42</v>
      </c>
      <c r="D14" s="168">
        <v>0.73</v>
      </c>
      <c r="E14" s="168">
        <v>0.15</v>
      </c>
    </row>
    <row r="15" spans="1:5" ht="15" thickBot="1">
      <c r="A15" s="164" t="s">
        <v>189</v>
      </c>
      <c r="B15" s="165">
        <v>71</v>
      </c>
      <c r="C15" s="45">
        <v>21</v>
      </c>
      <c r="D15" s="45">
        <v>0.25</v>
      </c>
      <c r="E15" s="45">
        <v>0.08</v>
      </c>
    </row>
    <row r="16" spans="1:5" ht="15" thickBot="1">
      <c r="A16" s="170" t="s">
        <v>190</v>
      </c>
      <c r="B16" s="167">
        <v>32</v>
      </c>
      <c r="C16" s="168">
        <v>2</v>
      </c>
      <c r="D16" s="168">
        <v>0.12</v>
      </c>
      <c r="E16" s="168">
        <v>0.01</v>
      </c>
    </row>
    <row r="17" spans="1:6" ht="15" thickBot="1">
      <c r="A17" s="164" t="s">
        <v>191</v>
      </c>
      <c r="B17" s="165">
        <v>220</v>
      </c>
      <c r="C17" s="45">
        <v>18</v>
      </c>
      <c r="D17" s="45">
        <v>0.79</v>
      </c>
      <c r="E17" s="45">
        <v>7.0000000000000007E-2</v>
      </c>
    </row>
    <row r="18" spans="1:6" ht="15" thickBot="1">
      <c r="A18" s="166" t="s">
        <v>860</v>
      </c>
      <c r="B18" s="171">
        <v>147</v>
      </c>
      <c r="C18" s="168">
        <v>11</v>
      </c>
      <c r="D18" s="168">
        <v>0.53</v>
      </c>
      <c r="E18" s="172">
        <v>0.04</v>
      </c>
    </row>
    <row r="19" spans="1:6" ht="15" thickBot="1">
      <c r="A19" s="164" t="s">
        <v>861</v>
      </c>
      <c r="B19" s="169">
        <v>173</v>
      </c>
      <c r="C19" s="45">
        <v>20</v>
      </c>
      <c r="D19" s="45">
        <v>0.62</v>
      </c>
      <c r="E19" s="45">
        <v>7.0000000000000007E-2</v>
      </c>
    </row>
    <row r="20" spans="1:6" ht="15" thickBot="1">
      <c r="A20" s="166" t="s">
        <v>194</v>
      </c>
      <c r="B20" s="167">
        <v>179</v>
      </c>
      <c r="C20" s="168">
        <v>23</v>
      </c>
      <c r="D20" s="168">
        <v>0.65</v>
      </c>
      <c r="E20" s="168">
        <v>0.08</v>
      </c>
    </row>
    <row r="22" spans="1:6" ht="15" thickBot="1">
      <c r="A22" s="375" t="s">
        <v>864</v>
      </c>
      <c r="B22" s="375"/>
      <c r="C22" s="375"/>
      <c r="D22" s="375"/>
      <c r="E22" s="375"/>
    </row>
    <row r="23" spans="1:6" ht="42.9" thickBot="1">
      <c r="A23" s="147" t="s">
        <v>865</v>
      </c>
      <c r="B23" s="23" t="s">
        <v>866</v>
      </c>
      <c r="C23" s="88" t="s">
        <v>867</v>
      </c>
    </row>
    <row r="24" spans="1:6" ht="15" thickBot="1">
      <c r="A24" s="156" t="s">
        <v>868</v>
      </c>
      <c r="B24" s="157" t="s">
        <v>869</v>
      </c>
      <c r="C24" s="158">
        <v>0.85499999999999998</v>
      </c>
    </row>
    <row r="25" spans="1:6" ht="15" thickBot="1">
      <c r="A25" s="164" t="s">
        <v>870</v>
      </c>
      <c r="B25" s="44" t="s">
        <v>871</v>
      </c>
      <c r="C25" s="66">
        <v>0.1</v>
      </c>
    </row>
    <row r="27" spans="1:6" ht="15" thickBot="1">
      <c r="A27" s="373" t="s">
        <v>872</v>
      </c>
      <c r="B27" s="373"/>
      <c r="C27" s="373"/>
      <c r="D27" s="373"/>
      <c r="E27" s="373"/>
    </row>
    <row r="28" spans="1:6">
      <c r="A28" s="317" t="s">
        <v>184</v>
      </c>
      <c r="B28" s="108" t="s">
        <v>386</v>
      </c>
      <c r="C28" s="108" t="s">
        <v>386</v>
      </c>
      <c r="D28" s="108" t="s">
        <v>207</v>
      </c>
      <c r="E28" s="108" t="s">
        <v>209</v>
      </c>
      <c r="F28" s="108" t="s">
        <v>812</v>
      </c>
    </row>
    <row r="29" spans="1:6" ht="17.149999999999999" thickBot="1">
      <c r="A29" s="318"/>
      <c r="B29" s="110" t="s">
        <v>800</v>
      </c>
      <c r="C29" s="110" t="s">
        <v>243</v>
      </c>
      <c r="D29" s="110" t="s">
        <v>794</v>
      </c>
      <c r="E29" s="110" t="s">
        <v>794</v>
      </c>
      <c r="F29" s="110" t="s">
        <v>794</v>
      </c>
    </row>
    <row r="30" spans="1:6" ht="15" thickBot="1">
      <c r="A30" s="116" t="s">
        <v>185</v>
      </c>
      <c r="B30" s="55">
        <v>456559139</v>
      </c>
      <c r="C30" s="55">
        <v>1643613</v>
      </c>
      <c r="D30" s="55">
        <v>333652</v>
      </c>
      <c r="E30" s="55">
        <v>27454</v>
      </c>
      <c r="F30" s="55">
        <v>361106</v>
      </c>
    </row>
    <row r="31" spans="1:6" ht="15" thickBot="1">
      <c r="A31" s="116" t="s">
        <v>186</v>
      </c>
      <c r="B31" s="55">
        <v>389169457</v>
      </c>
      <c r="C31" s="55">
        <v>1401010</v>
      </c>
      <c r="D31" s="55">
        <v>284170</v>
      </c>
      <c r="E31" s="55">
        <v>23363</v>
      </c>
      <c r="F31" s="55">
        <v>307533</v>
      </c>
    </row>
    <row r="32" spans="1:6" ht="15" thickBot="1">
      <c r="A32" s="116" t="s">
        <v>213</v>
      </c>
      <c r="B32" s="55">
        <v>124750122</v>
      </c>
      <c r="C32" s="55">
        <v>449100</v>
      </c>
      <c r="D32" s="55">
        <v>67365</v>
      </c>
      <c r="E32" s="55">
        <v>8703</v>
      </c>
      <c r="F32" s="55">
        <v>76068</v>
      </c>
    </row>
    <row r="33" spans="1:6" ht="15" thickBot="1">
      <c r="A33" s="116" t="s">
        <v>188</v>
      </c>
      <c r="B33" s="55">
        <v>280378666</v>
      </c>
      <c r="C33" s="55">
        <v>1009363</v>
      </c>
      <c r="D33" s="55">
        <v>206058</v>
      </c>
      <c r="E33" s="55">
        <v>41465</v>
      </c>
      <c r="F33" s="55">
        <v>247523</v>
      </c>
    </row>
    <row r="34" spans="1:6" ht="15" thickBot="1">
      <c r="A34" s="116" t="s">
        <v>189</v>
      </c>
      <c r="B34" s="55">
        <v>114417345</v>
      </c>
      <c r="C34" s="55">
        <v>411902</v>
      </c>
      <c r="D34" s="55">
        <v>28902</v>
      </c>
      <c r="E34" s="55">
        <v>9124</v>
      </c>
      <c r="F34" s="55">
        <v>38026</v>
      </c>
    </row>
    <row r="35" spans="1:6" ht="15" thickBot="1">
      <c r="A35" s="116" t="s">
        <v>190</v>
      </c>
      <c r="B35" s="55">
        <v>23441764</v>
      </c>
      <c r="C35" s="55">
        <v>84390</v>
      </c>
      <c r="D35" s="55">
        <v>3972</v>
      </c>
      <c r="E35" s="54">
        <v>248</v>
      </c>
      <c r="F35" s="55">
        <v>4220</v>
      </c>
    </row>
    <row r="36" spans="1:6" ht="15" thickBot="1">
      <c r="A36" s="116" t="s">
        <v>191</v>
      </c>
      <c r="B36" s="55">
        <v>282990431</v>
      </c>
      <c r="C36" s="55">
        <v>1018766</v>
      </c>
      <c r="D36" s="55">
        <v>241503</v>
      </c>
      <c r="E36" s="55">
        <v>20071</v>
      </c>
      <c r="F36" s="55">
        <v>261575</v>
      </c>
    </row>
    <row r="37" spans="1:6" ht="15" thickBot="1">
      <c r="A37" s="116" t="s">
        <v>214</v>
      </c>
      <c r="B37" s="55">
        <v>118059833</v>
      </c>
      <c r="C37" s="55">
        <v>425015</v>
      </c>
      <c r="D37" s="55">
        <v>68768</v>
      </c>
      <c r="E37" s="55">
        <v>4634</v>
      </c>
      <c r="F37" s="55">
        <v>73403</v>
      </c>
    </row>
    <row r="38" spans="1:6" ht="15" thickBot="1">
      <c r="A38" s="111" t="s">
        <v>195</v>
      </c>
      <c r="B38" s="106">
        <v>1789766758</v>
      </c>
      <c r="C38" s="106">
        <v>6443160</v>
      </c>
      <c r="D38" s="106">
        <v>1234390</v>
      </c>
      <c r="E38" s="106">
        <v>135062</v>
      </c>
      <c r="F38" s="106">
        <v>1369452</v>
      </c>
    </row>
    <row r="40" spans="1:6" ht="15" thickBot="1">
      <c r="A40" s="375" t="s">
        <v>873</v>
      </c>
      <c r="B40" s="375"/>
      <c r="C40" s="375"/>
      <c r="D40" s="375"/>
      <c r="E40" s="375"/>
    </row>
    <row r="41" spans="1:6" ht="19.75" customHeight="1">
      <c r="A41" s="315" t="s">
        <v>874</v>
      </c>
      <c r="B41" s="108" t="s">
        <v>875</v>
      </c>
      <c r="C41" s="108" t="s">
        <v>801</v>
      </c>
      <c r="D41" s="317" t="s">
        <v>802</v>
      </c>
    </row>
    <row r="42" spans="1:6" ht="21.9" customHeight="1" thickBot="1">
      <c r="A42" s="316"/>
      <c r="B42" s="110" t="s">
        <v>800</v>
      </c>
      <c r="C42" s="110" t="s">
        <v>794</v>
      </c>
      <c r="D42" s="318"/>
    </row>
    <row r="43" spans="1:6" ht="28.75" thickBot="1">
      <c r="A43" s="51" t="s">
        <v>876</v>
      </c>
      <c r="B43" s="173">
        <v>736723594</v>
      </c>
      <c r="C43" s="174" t="s">
        <v>199</v>
      </c>
      <c r="D43" s="175">
        <v>0.41160000000000002</v>
      </c>
    </row>
    <row r="44" spans="1:6" ht="28.75" thickBot="1">
      <c r="A44" s="116" t="s">
        <v>877</v>
      </c>
      <c r="B44" s="176">
        <v>336476150</v>
      </c>
      <c r="C44" s="177" t="s">
        <v>199</v>
      </c>
      <c r="D44" s="178">
        <v>0.188</v>
      </c>
    </row>
    <row r="45" spans="1:6" ht="42.9" thickBot="1">
      <c r="A45" s="116" t="s">
        <v>878</v>
      </c>
      <c r="B45" s="176">
        <v>57978989</v>
      </c>
      <c r="C45" s="177" t="s">
        <v>199</v>
      </c>
      <c r="D45" s="178">
        <v>3.2399999999999998E-2</v>
      </c>
    </row>
    <row r="46" spans="1:6" ht="15" thickBot="1">
      <c r="A46" s="112" t="s">
        <v>879</v>
      </c>
      <c r="B46" s="176">
        <v>53777136</v>
      </c>
      <c r="C46" s="177" t="s">
        <v>199</v>
      </c>
      <c r="D46" s="178">
        <v>0.03</v>
      </c>
    </row>
    <row r="47" spans="1:6" ht="28.75" thickBot="1">
      <c r="A47" s="116" t="s">
        <v>880</v>
      </c>
      <c r="B47" s="176">
        <v>288491319</v>
      </c>
      <c r="C47" s="177" t="s">
        <v>199</v>
      </c>
      <c r="D47" s="178">
        <v>0.16120000000000001</v>
      </c>
    </row>
    <row r="48" spans="1:6" ht="28.75" thickBot="1">
      <c r="A48" s="51" t="s">
        <v>881</v>
      </c>
      <c r="B48" s="179">
        <v>1053043164</v>
      </c>
      <c r="C48" s="173">
        <v>1005656</v>
      </c>
      <c r="D48" s="175">
        <v>0.58840000000000003</v>
      </c>
    </row>
    <row r="49" spans="1:5" ht="15" thickBot="1">
      <c r="A49" s="112" t="s">
        <v>882</v>
      </c>
      <c r="B49" s="176">
        <v>1053043164</v>
      </c>
      <c r="C49" s="176">
        <v>1005656</v>
      </c>
      <c r="D49" s="178">
        <v>0.58840000000000003</v>
      </c>
    </row>
    <row r="50" spans="1:5" ht="15" thickBot="1">
      <c r="A50" s="111" t="s">
        <v>883</v>
      </c>
      <c r="B50" s="180">
        <v>1789766758</v>
      </c>
      <c r="C50" s="180">
        <v>1005656</v>
      </c>
      <c r="D50" s="181">
        <v>1</v>
      </c>
    </row>
    <row r="51" spans="1:5" ht="15" thickBot="1">
      <c r="A51" s="112" t="s">
        <v>884</v>
      </c>
      <c r="B51" s="177" t="s">
        <v>208</v>
      </c>
      <c r="C51" s="176">
        <v>900352</v>
      </c>
      <c r="D51" s="177" t="s">
        <v>208</v>
      </c>
    </row>
    <row r="52" spans="1:5" ht="15" thickBot="1">
      <c r="A52" s="112" t="s">
        <v>885</v>
      </c>
      <c r="B52" s="177" t="s">
        <v>199</v>
      </c>
      <c r="C52" s="176">
        <v>105304</v>
      </c>
      <c r="D52" s="177" t="s">
        <v>208</v>
      </c>
    </row>
    <row r="54" spans="1:5" ht="15" thickBot="1">
      <c r="A54" s="373" t="s">
        <v>886</v>
      </c>
      <c r="B54" s="373"/>
      <c r="C54" s="373"/>
      <c r="D54" s="373"/>
      <c r="E54" s="373"/>
    </row>
    <row r="55" spans="1:5">
      <c r="A55" s="317" t="s">
        <v>184</v>
      </c>
      <c r="B55" s="108" t="s">
        <v>887</v>
      </c>
      <c r="C55" s="108" t="s">
        <v>810</v>
      </c>
      <c r="D55" s="108" t="s">
        <v>209</v>
      </c>
      <c r="E55" s="108" t="s">
        <v>888</v>
      </c>
    </row>
    <row r="56" spans="1:5" ht="17.149999999999999" thickBot="1">
      <c r="A56" s="318"/>
      <c r="B56" s="110" t="s">
        <v>243</v>
      </c>
      <c r="C56" s="110" t="s">
        <v>794</v>
      </c>
      <c r="D56" s="110" t="s">
        <v>794</v>
      </c>
      <c r="E56" s="110" t="s">
        <v>794</v>
      </c>
    </row>
    <row r="57" spans="1:5" ht="15" thickBot="1">
      <c r="A57" s="116" t="s">
        <v>889</v>
      </c>
      <c r="B57" s="55">
        <v>1238003</v>
      </c>
      <c r="C57" s="55">
        <v>63794</v>
      </c>
      <c r="D57" s="55">
        <v>16218</v>
      </c>
      <c r="E57" s="55">
        <v>80012</v>
      </c>
    </row>
    <row r="58" spans="1:5" ht="15" thickBot="1">
      <c r="A58" s="116" t="s">
        <v>213</v>
      </c>
      <c r="B58" s="55">
        <v>11787</v>
      </c>
      <c r="C58" s="54">
        <v>607</v>
      </c>
      <c r="D58" s="54">
        <v>95</v>
      </c>
      <c r="E58" s="54">
        <v>703</v>
      </c>
    </row>
    <row r="59" spans="1:5" ht="15" thickBot="1">
      <c r="A59" s="116" t="s">
        <v>188</v>
      </c>
      <c r="B59" s="55">
        <v>36356</v>
      </c>
      <c r="C59" s="55">
        <v>1873</v>
      </c>
      <c r="D59" s="54">
        <v>316</v>
      </c>
      <c r="E59" s="55">
        <v>2189</v>
      </c>
    </row>
    <row r="60" spans="1:5" ht="15" thickBot="1">
      <c r="A60" s="116" t="s">
        <v>189</v>
      </c>
      <c r="B60" s="55">
        <v>56245</v>
      </c>
      <c r="C60" s="55">
        <v>2898</v>
      </c>
      <c r="D60" s="54">
        <v>602</v>
      </c>
      <c r="E60" s="55">
        <v>3500</v>
      </c>
    </row>
    <row r="61" spans="1:5" ht="15" thickBot="1">
      <c r="A61" s="116" t="s">
        <v>190</v>
      </c>
      <c r="B61" s="55">
        <v>2823</v>
      </c>
      <c r="C61" s="54">
        <v>145</v>
      </c>
      <c r="D61" s="54">
        <v>23</v>
      </c>
      <c r="E61" s="54">
        <v>168</v>
      </c>
    </row>
    <row r="62" spans="1:5" ht="15" thickBot="1">
      <c r="A62" s="116" t="s">
        <v>191</v>
      </c>
      <c r="B62" s="55">
        <v>606004</v>
      </c>
      <c r="C62" s="55">
        <v>31227</v>
      </c>
      <c r="D62" s="55">
        <v>2424</v>
      </c>
      <c r="E62" s="55">
        <v>33651</v>
      </c>
    </row>
    <row r="63" spans="1:5" ht="15" thickBot="1">
      <c r="A63" s="116" t="s">
        <v>214</v>
      </c>
      <c r="B63" s="55">
        <v>18770</v>
      </c>
      <c r="C63" s="54">
        <v>967</v>
      </c>
      <c r="D63" s="54">
        <v>77</v>
      </c>
      <c r="E63" s="55">
        <v>1044</v>
      </c>
    </row>
    <row r="64" spans="1:5" ht="15" thickBot="1">
      <c r="A64" s="111" t="s">
        <v>195</v>
      </c>
      <c r="B64" s="106">
        <v>1969988</v>
      </c>
      <c r="C64" s="106">
        <v>101511</v>
      </c>
      <c r="D64" s="106">
        <v>19755</v>
      </c>
      <c r="E64" s="106">
        <v>121267</v>
      </c>
    </row>
    <row r="66" spans="1:6" ht="15" thickBot="1">
      <c r="A66" s="373" t="s">
        <v>890</v>
      </c>
      <c r="B66" s="373"/>
      <c r="C66" s="373"/>
      <c r="D66" s="373"/>
      <c r="E66" s="373"/>
    </row>
    <row r="67" spans="1:6">
      <c r="A67" s="317" t="s">
        <v>891</v>
      </c>
      <c r="B67" s="317" t="s">
        <v>892</v>
      </c>
      <c r="C67" s="108" t="s">
        <v>893</v>
      </c>
      <c r="D67" s="108" t="s">
        <v>894</v>
      </c>
      <c r="E67" s="108" t="s">
        <v>895</v>
      </c>
      <c r="F67" s="108" t="s">
        <v>812</v>
      </c>
    </row>
    <row r="68" spans="1:6" ht="17.149999999999999" thickBot="1">
      <c r="A68" s="318"/>
      <c r="B68" s="318"/>
      <c r="C68" s="110" t="s">
        <v>243</v>
      </c>
      <c r="D68" s="110" t="s">
        <v>794</v>
      </c>
      <c r="E68" s="110" t="s">
        <v>794</v>
      </c>
      <c r="F68" s="110" t="s">
        <v>794</v>
      </c>
    </row>
    <row r="69" spans="1:6" ht="15" thickBot="1">
      <c r="A69" s="210" t="s">
        <v>244</v>
      </c>
      <c r="B69" s="215"/>
      <c r="C69" s="216">
        <v>117365</v>
      </c>
      <c r="D69" s="216">
        <v>8097</v>
      </c>
      <c r="E69" s="216">
        <v>2113</v>
      </c>
      <c r="F69" s="216">
        <v>10210</v>
      </c>
    </row>
    <row r="70" spans="1:6">
      <c r="A70" s="211" t="s">
        <v>896</v>
      </c>
      <c r="B70" s="212"/>
      <c r="C70" s="213">
        <v>117365</v>
      </c>
      <c r="D70" s="213">
        <v>8097</v>
      </c>
      <c r="E70" s="213">
        <v>2113</v>
      </c>
      <c r="F70" s="213">
        <v>10210</v>
      </c>
    </row>
    <row r="71" spans="1:6" ht="42.9" thickBot="1">
      <c r="A71" s="139"/>
      <c r="B71" s="92" t="s">
        <v>267</v>
      </c>
      <c r="C71" s="122">
        <v>56204</v>
      </c>
      <c r="D71" s="122">
        <v>3803</v>
      </c>
      <c r="E71" s="122">
        <v>1012</v>
      </c>
      <c r="F71" s="122">
        <v>4815</v>
      </c>
    </row>
    <row r="72" spans="1:6" ht="42.9" thickBot="1">
      <c r="A72" s="139"/>
      <c r="B72" s="92" t="s">
        <v>897</v>
      </c>
      <c r="C72" s="122">
        <v>61161</v>
      </c>
      <c r="D72" s="122">
        <v>4294</v>
      </c>
      <c r="E72" s="122">
        <v>1101</v>
      </c>
      <c r="F72" s="122">
        <v>5395</v>
      </c>
    </row>
    <row r="73" spans="1:6" ht="15" thickBot="1">
      <c r="A73" s="325" t="s">
        <v>898</v>
      </c>
      <c r="B73" s="326"/>
      <c r="C73" s="137">
        <v>2184956</v>
      </c>
      <c r="D73" s="137">
        <v>153132</v>
      </c>
      <c r="E73" s="137">
        <v>37757</v>
      </c>
      <c r="F73" s="179">
        <v>190889</v>
      </c>
    </row>
    <row r="74" spans="1:6" ht="15" thickBot="1">
      <c r="A74" s="183" t="s">
        <v>779</v>
      </c>
      <c r="B74" s="184"/>
      <c r="C74" s="138">
        <v>732784</v>
      </c>
      <c r="D74" s="138">
        <v>50937</v>
      </c>
      <c r="E74" s="138">
        <v>12634</v>
      </c>
      <c r="F74" s="138">
        <v>63571</v>
      </c>
    </row>
    <row r="75" spans="1:6" ht="15" thickBot="1">
      <c r="A75" s="139"/>
      <c r="B75" s="141" t="s">
        <v>249</v>
      </c>
      <c r="C75" s="122">
        <v>531788</v>
      </c>
      <c r="D75" s="122">
        <v>37443</v>
      </c>
      <c r="E75" s="122">
        <v>9200</v>
      </c>
      <c r="F75" s="122">
        <v>46643</v>
      </c>
    </row>
    <row r="76" spans="1:6" ht="28.75" thickBot="1">
      <c r="A76" s="139"/>
      <c r="B76" s="92" t="s">
        <v>899</v>
      </c>
      <c r="C76" s="122">
        <v>1427</v>
      </c>
      <c r="D76" s="123">
        <v>1</v>
      </c>
      <c r="E76" s="123" t="s">
        <v>251</v>
      </c>
      <c r="F76" s="145">
        <v>1</v>
      </c>
    </row>
    <row r="77" spans="1:6" ht="15" thickBot="1">
      <c r="A77" s="139"/>
      <c r="B77" s="182" t="s">
        <v>253</v>
      </c>
      <c r="C77" s="122">
        <v>199295</v>
      </c>
      <c r="D77" s="122">
        <v>13476</v>
      </c>
      <c r="E77" s="122">
        <v>3428</v>
      </c>
      <c r="F77" s="140">
        <v>16904</v>
      </c>
    </row>
    <row r="78" spans="1:6" ht="15" thickBot="1">
      <c r="A78" s="139"/>
      <c r="B78" s="141" t="s">
        <v>900</v>
      </c>
      <c r="C78" s="123">
        <v>274</v>
      </c>
      <c r="D78" s="123">
        <v>17</v>
      </c>
      <c r="E78" s="123">
        <v>6</v>
      </c>
      <c r="F78" s="123">
        <v>23</v>
      </c>
    </row>
    <row r="79" spans="1:6" ht="15" thickBot="1">
      <c r="A79" s="217" t="s">
        <v>254</v>
      </c>
      <c r="B79" s="218"/>
      <c r="C79" s="220">
        <v>908</v>
      </c>
      <c r="D79" s="220">
        <v>60</v>
      </c>
      <c r="E79" s="220">
        <v>17</v>
      </c>
      <c r="F79" s="220">
        <v>77</v>
      </c>
    </row>
    <row r="80" spans="1:6" ht="15" thickBot="1">
      <c r="A80" s="139"/>
      <c r="B80" s="141" t="s">
        <v>249</v>
      </c>
      <c r="C80" s="123">
        <v>167</v>
      </c>
      <c r="D80" s="123">
        <v>12</v>
      </c>
      <c r="E80" s="123">
        <v>3</v>
      </c>
      <c r="F80" s="123">
        <v>15</v>
      </c>
    </row>
    <row r="81" spans="1:6" ht="15" thickBot="1">
      <c r="A81" s="139"/>
      <c r="B81" s="141" t="s">
        <v>253</v>
      </c>
      <c r="C81" s="123">
        <v>464</v>
      </c>
      <c r="D81" s="123">
        <v>31</v>
      </c>
      <c r="E81" s="123">
        <v>8</v>
      </c>
      <c r="F81" s="123">
        <v>39</v>
      </c>
    </row>
    <row r="82" spans="1:6" ht="15" thickBot="1">
      <c r="A82" s="139"/>
      <c r="B82" s="141" t="s">
        <v>900</v>
      </c>
      <c r="C82" s="123">
        <v>277</v>
      </c>
      <c r="D82" s="123">
        <v>17</v>
      </c>
      <c r="E82" s="123">
        <v>6</v>
      </c>
      <c r="F82" s="123">
        <v>23</v>
      </c>
    </row>
    <row r="83" spans="1:6" ht="15" thickBot="1">
      <c r="A83" s="323" t="s">
        <v>255</v>
      </c>
      <c r="B83" s="324"/>
      <c r="C83" s="138">
        <v>1451008</v>
      </c>
      <c r="D83" s="138">
        <v>102117</v>
      </c>
      <c r="E83" s="138">
        <v>25102</v>
      </c>
      <c r="F83" s="138">
        <v>127219</v>
      </c>
    </row>
    <row r="84" spans="1:6" ht="15" thickBot="1">
      <c r="A84" s="139"/>
      <c r="B84" s="141" t="s">
        <v>249</v>
      </c>
      <c r="C84" s="122">
        <v>1450354</v>
      </c>
      <c r="D84" s="122">
        <v>102072</v>
      </c>
      <c r="E84" s="122">
        <v>25091</v>
      </c>
      <c r="F84" s="122">
        <v>127163</v>
      </c>
    </row>
    <row r="85" spans="1:6" ht="28.75" thickBot="1">
      <c r="A85" s="139"/>
      <c r="B85" s="92" t="s">
        <v>899</v>
      </c>
      <c r="C85" s="123">
        <v>6</v>
      </c>
      <c r="D85" s="123">
        <v>1</v>
      </c>
      <c r="E85" s="123" t="s">
        <v>251</v>
      </c>
      <c r="F85" s="145">
        <v>1</v>
      </c>
    </row>
    <row r="86" spans="1:6" ht="15" thickBot="1">
      <c r="A86" s="139"/>
      <c r="B86" s="182" t="s">
        <v>253</v>
      </c>
      <c r="C86" s="123">
        <v>648</v>
      </c>
      <c r="D86" s="123">
        <v>44</v>
      </c>
      <c r="E86" s="123">
        <v>11</v>
      </c>
      <c r="F86" s="145">
        <v>55</v>
      </c>
    </row>
    <row r="87" spans="1:6" ht="15" thickBot="1">
      <c r="A87" s="217" t="s">
        <v>256</v>
      </c>
      <c r="B87" s="218"/>
      <c r="C87" s="220">
        <v>256</v>
      </c>
      <c r="D87" s="220">
        <v>18</v>
      </c>
      <c r="E87" s="220">
        <v>4</v>
      </c>
      <c r="F87" s="220">
        <v>22</v>
      </c>
    </row>
    <row r="88" spans="1:6" ht="28.75" thickBot="1">
      <c r="A88" s="139"/>
      <c r="B88" s="92" t="s">
        <v>899</v>
      </c>
      <c r="C88" s="123">
        <v>1</v>
      </c>
      <c r="D88" s="123">
        <v>1</v>
      </c>
      <c r="E88" s="123" t="s">
        <v>251</v>
      </c>
      <c r="F88" s="145">
        <v>1</v>
      </c>
    </row>
    <row r="89" spans="1:6" ht="15" thickBot="1">
      <c r="A89" s="139"/>
      <c r="B89" s="182" t="s">
        <v>253</v>
      </c>
      <c r="C89" s="123">
        <v>255</v>
      </c>
      <c r="D89" s="123">
        <v>17</v>
      </c>
      <c r="E89" s="123">
        <v>4</v>
      </c>
      <c r="F89" s="145">
        <v>21</v>
      </c>
    </row>
    <row r="90" spans="1:6" ht="15" thickBot="1">
      <c r="A90" s="325" t="s">
        <v>901</v>
      </c>
      <c r="B90" s="326"/>
      <c r="C90" s="137">
        <v>748107</v>
      </c>
      <c r="D90" s="137">
        <v>52643</v>
      </c>
      <c r="E90" s="137">
        <v>12940</v>
      </c>
      <c r="F90" s="179">
        <v>65583</v>
      </c>
    </row>
    <row r="91" spans="1:6" ht="15" thickBot="1">
      <c r="A91" s="217" t="s">
        <v>780</v>
      </c>
      <c r="B91" s="218"/>
      <c r="C91" s="219">
        <v>748107</v>
      </c>
      <c r="D91" s="219">
        <v>52643</v>
      </c>
      <c r="E91" s="219">
        <v>12940</v>
      </c>
      <c r="F91" s="219">
        <v>65583</v>
      </c>
    </row>
    <row r="92" spans="1:6" ht="15" thickBot="1">
      <c r="A92" s="139"/>
      <c r="B92" s="141" t="s">
        <v>260</v>
      </c>
      <c r="C92" s="123">
        <v>168</v>
      </c>
      <c r="D92" s="123">
        <v>1</v>
      </c>
      <c r="E92" s="123" t="s">
        <v>251</v>
      </c>
      <c r="F92" s="123">
        <v>1</v>
      </c>
    </row>
    <row r="93" spans="1:6" ht="15" thickBot="1">
      <c r="A93" s="139"/>
      <c r="B93" s="141" t="s">
        <v>249</v>
      </c>
      <c r="C93" s="122">
        <v>740450</v>
      </c>
      <c r="D93" s="122">
        <v>52135</v>
      </c>
      <c r="E93" s="122">
        <v>12810</v>
      </c>
      <c r="F93" s="122">
        <v>64945</v>
      </c>
    </row>
    <row r="94" spans="1:6" ht="15" thickBot="1">
      <c r="A94" s="139"/>
      <c r="B94" s="141" t="s">
        <v>253</v>
      </c>
      <c r="C94" s="122">
        <v>7488</v>
      </c>
      <c r="D94" s="123">
        <v>506</v>
      </c>
      <c r="E94" s="123">
        <v>129</v>
      </c>
      <c r="F94" s="123">
        <v>635</v>
      </c>
    </row>
    <row r="95" spans="1:6" ht="15" thickBot="1">
      <c r="A95" s="139"/>
      <c r="B95" s="141" t="s">
        <v>261</v>
      </c>
      <c r="C95" s="123">
        <v>1</v>
      </c>
      <c r="D95" s="123">
        <v>1</v>
      </c>
      <c r="E95" s="123">
        <v>1</v>
      </c>
      <c r="F95" s="123">
        <v>2</v>
      </c>
    </row>
    <row r="96" spans="1:6" ht="15" thickBot="1">
      <c r="A96" s="325" t="s">
        <v>902</v>
      </c>
      <c r="B96" s="326"/>
      <c r="C96" s="137">
        <v>119152</v>
      </c>
      <c r="D96" s="137">
        <v>7328</v>
      </c>
      <c r="E96" s="137">
        <v>2388</v>
      </c>
      <c r="F96" s="179">
        <v>9716</v>
      </c>
    </row>
    <row r="97" spans="1:6" ht="15" thickBot="1">
      <c r="A97" s="323" t="s">
        <v>781</v>
      </c>
      <c r="B97" s="324"/>
      <c r="C97" s="138">
        <v>119152</v>
      </c>
      <c r="D97" s="138">
        <v>7328</v>
      </c>
      <c r="E97" s="138">
        <v>2388</v>
      </c>
      <c r="F97" s="138">
        <v>9716</v>
      </c>
    </row>
    <row r="98" spans="1:6" ht="15" thickBot="1">
      <c r="A98" s="139"/>
      <c r="B98" s="141" t="s">
        <v>249</v>
      </c>
      <c r="C98" s="122">
        <v>5894</v>
      </c>
      <c r="D98" s="123">
        <v>415</v>
      </c>
      <c r="E98" s="123">
        <v>102</v>
      </c>
      <c r="F98" s="123">
        <v>517</v>
      </c>
    </row>
    <row r="99" spans="1:6" ht="15" thickBot="1">
      <c r="A99" s="139"/>
      <c r="B99" s="141" t="s">
        <v>253</v>
      </c>
      <c r="C99" s="123">
        <v>637</v>
      </c>
      <c r="D99" s="123">
        <v>43</v>
      </c>
      <c r="E99" s="123">
        <v>11</v>
      </c>
      <c r="F99" s="123">
        <v>54</v>
      </c>
    </row>
    <row r="100" spans="1:6" ht="15" thickBot="1">
      <c r="A100" s="139"/>
      <c r="B100" s="141" t="s">
        <v>900</v>
      </c>
      <c r="C100" s="122">
        <v>112621</v>
      </c>
      <c r="D100" s="122">
        <v>6870</v>
      </c>
      <c r="E100" s="122">
        <v>2275</v>
      </c>
      <c r="F100" s="122">
        <v>9145</v>
      </c>
    </row>
    <row r="101" spans="1:6" ht="15" thickBot="1">
      <c r="A101" s="325" t="s">
        <v>903</v>
      </c>
      <c r="B101" s="326"/>
      <c r="C101" s="143">
        <v>417</v>
      </c>
      <c r="D101" s="143">
        <v>31</v>
      </c>
      <c r="E101" s="143">
        <v>10</v>
      </c>
      <c r="F101" s="185">
        <v>41</v>
      </c>
    </row>
    <row r="102" spans="1:6" ht="28.3" customHeight="1" thickBot="1">
      <c r="A102" s="362" t="s">
        <v>904</v>
      </c>
      <c r="B102" s="363"/>
      <c r="C102" s="142">
        <v>417</v>
      </c>
      <c r="D102" s="142">
        <v>31</v>
      </c>
      <c r="E102" s="142">
        <v>10</v>
      </c>
      <c r="F102" s="142">
        <v>41</v>
      </c>
    </row>
    <row r="103" spans="1:6" ht="15" thickBot="1">
      <c r="A103" s="139"/>
      <c r="B103" s="141" t="s">
        <v>249</v>
      </c>
      <c r="C103" s="123">
        <v>395</v>
      </c>
      <c r="D103" s="123">
        <v>28</v>
      </c>
      <c r="E103" s="123">
        <v>7</v>
      </c>
      <c r="F103" s="123">
        <v>35</v>
      </c>
    </row>
    <row r="104" spans="1:6" ht="15" thickBot="1">
      <c r="A104" s="139"/>
      <c r="B104" s="141" t="s">
        <v>900</v>
      </c>
      <c r="C104" s="123">
        <v>1</v>
      </c>
      <c r="D104" s="123">
        <v>1</v>
      </c>
      <c r="E104" s="123">
        <v>1</v>
      </c>
      <c r="F104" s="123">
        <v>2</v>
      </c>
    </row>
    <row r="105" spans="1:6" ht="15" thickBot="1">
      <c r="A105" s="323" t="s">
        <v>905</v>
      </c>
      <c r="B105" s="324"/>
      <c r="C105" s="142">
        <v>21</v>
      </c>
      <c r="D105" s="142">
        <v>2</v>
      </c>
      <c r="E105" s="142">
        <v>2</v>
      </c>
      <c r="F105" s="142">
        <v>4</v>
      </c>
    </row>
    <row r="106" spans="1:6" ht="15" thickBot="1">
      <c r="A106" s="139"/>
      <c r="B106" s="141" t="s">
        <v>249</v>
      </c>
      <c r="C106" s="123">
        <v>1</v>
      </c>
      <c r="D106" s="123">
        <v>1</v>
      </c>
      <c r="E106" s="123">
        <v>1</v>
      </c>
      <c r="F106" s="123">
        <v>2</v>
      </c>
    </row>
    <row r="107" spans="1:6" ht="15" thickBot="1">
      <c r="A107" s="139"/>
      <c r="B107" s="141" t="s">
        <v>253</v>
      </c>
      <c r="C107" s="123">
        <v>20</v>
      </c>
      <c r="D107" s="123">
        <v>1</v>
      </c>
      <c r="E107" s="123">
        <v>1</v>
      </c>
      <c r="F107" s="123">
        <v>2</v>
      </c>
    </row>
    <row r="108" spans="1:6" ht="15" thickBot="1">
      <c r="A108" s="109" t="s">
        <v>906</v>
      </c>
      <c r="B108" s="186"/>
      <c r="C108" s="125">
        <v>3169997</v>
      </c>
      <c r="D108" s="125">
        <v>221231</v>
      </c>
      <c r="E108" s="125">
        <v>55208</v>
      </c>
      <c r="F108" s="106">
        <v>276439</v>
      </c>
    </row>
    <row r="110" spans="1:6" ht="15" thickBot="1">
      <c r="A110" s="375" t="s">
        <v>907</v>
      </c>
      <c r="B110" s="375"/>
      <c r="C110" s="375"/>
      <c r="D110" s="375"/>
      <c r="E110" s="375"/>
    </row>
    <row r="111" spans="1:6" ht="28.3">
      <c r="A111" s="315" t="s">
        <v>266</v>
      </c>
      <c r="B111" s="108" t="s">
        <v>908</v>
      </c>
      <c r="C111" s="108" t="s">
        <v>209</v>
      </c>
    </row>
    <row r="112" spans="1:6" ht="17.149999999999999" thickBot="1">
      <c r="A112" s="316"/>
      <c r="B112" s="110" t="s">
        <v>831</v>
      </c>
      <c r="C112" s="110" t="s">
        <v>794</v>
      </c>
    </row>
    <row r="113" spans="1:5" ht="15" thickBot="1">
      <c r="A113" s="116" t="s">
        <v>909</v>
      </c>
      <c r="B113" s="55">
        <v>1265317043</v>
      </c>
      <c r="C113" s="55">
        <v>167925</v>
      </c>
    </row>
    <row r="114" spans="1:5" ht="15" thickBot="1">
      <c r="A114" s="116" t="s">
        <v>910</v>
      </c>
      <c r="B114" s="55">
        <v>953965</v>
      </c>
      <c r="C114" s="54">
        <v>187</v>
      </c>
    </row>
    <row r="115" spans="1:5" ht="15" thickBot="1">
      <c r="A115" s="116" t="s">
        <v>911</v>
      </c>
      <c r="B115" s="55">
        <v>64751506</v>
      </c>
      <c r="C115" s="55">
        <v>12898</v>
      </c>
    </row>
    <row r="116" spans="1:5" ht="15" thickBot="1">
      <c r="A116" s="116" t="s">
        <v>912</v>
      </c>
      <c r="B116" s="55">
        <v>7481</v>
      </c>
      <c r="C116" s="54">
        <v>1</v>
      </c>
    </row>
    <row r="117" spans="1:5" ht="15" thickBot="1">
      <c r="A117" s="111" t="s">
        <v>272</v>
      </c>
      <c r="B117" s="106">
        <v>1331029995</v>
      </c>
      <c r="C117" s="106">
        <v>181011</v>
      </c>
    </row>
    <row r="119" spans="1:5" ht="15" thickBot="1">
      <c r="A119" s="373" t="s">
        <v>913</v>
      </c>
      <c r="B119" s="373"/>
      <c r="C119" s="373"/>
      <c r="D119" s="373"/>
      <c r="E119" s="373"/>
    </row>
    <row r="120" spans="1:5" ht="28.3">
      <c r="A120" s="317" t="s">
        <v>279</v>
      </c>
      <c r="B120" s="108" t="s">
        <v>821</v>
      </c>
      <c r="C120" s="108" t="s">
        <v>810</v>
      </c>
      <c r="D120" s="108" t="s">
        <v>209</v>
      </c>
      <c r="E120" s="108" t="s">
        <v>811</v>
      </c>
    </row>
    <row r="121" spans="1:5" ht="17.149999999999999" thickBot="1">
      <c r="A121" s="318"/>
      <c r="B121" s="110" t="s">
        <v>243</v>
      </c>
      <c r="C121" s="110" t="s">
        <v>794</v>
      </c>
      <c r="D121" s="110" t="s">
        <v>794</v>
      </c>
      <c r="E121" s="110" t="s">
        <v>794</v>
      </c>
    </row>
    <row r="122" spans="1:5" ht="15" thickBot="1">
      <c r="A122" s="206" t="s">
        <v>280</v>
      </c>
      <c r="B122" s="207"/>
      <c r="C122" s="208"/>
      <c r="D122" s="208"/>
      <c r="E122" s="209"/>
    </row>
    <row r="123" spans="1:5" ht="14.6" customHeight="1" thickBot="1">
      <c r="A123" s="210" t="s">
        <v>281</v>
      </c>
      <c r="B123" s="207"/>
      <c r="C123" s="208"/>
      <c r="D123" s="208"/>
      <c r="E123" s="209"/>
    </row>
    <row r="124" spans="1:5" ht="15" thickBot="1">
      <c r="A124" s="206" t="s">
        <v>282</v>
      </c>
      <c r="B124" s="207"/>
      <c r="C124" s="208"/>
      <c r="D124" s="208"/>
      <c r="E124" s="209"/>
    </row>
    <row r="125" spans="1:5" ht="15" thickBot="1">
      <c r="A125" s="206" t="s">
        <v>284</v>
      </c>
      <c r="B125" s="207"/>
      <c r="C125" s="208"/>
      <c r="D125" s="208"/>
      <c r="E125" s="209"/>
    </row>
    <row r="126" spans="1:5" ht="15" thickBot="1">
      <c r="A126" s="199" t="s">
        <v>285</v>
      </c>
      <c r="B126" s="200"/>
      <c r="C126" s="188"/>
      <c r="D126" s="188"/>
      <c r="E126" s="189"/>
    </row>
    <row r="127" spans="1:5" ht="28.75" thickBot="1">
      <c r="A127" s="190" t="s">
        <v>286</v>
      </c>
      <c r="B127" s="55">
        <v>1633</v>
      </c>
      <c r="C127" s="54">
        <v>111</v>
      </c>
      <c r="D127" s="54">
        <v>28</v>
      </c>
      <c r="E127" s="54">
        <v>139</v>
      </c>
    </row>
    <row r="128" spans="1:5" ht="28.75" thickBot="1">
      <c r="A128" s="190" t="s">
        <v>288</v>
      </c>
      <c r="B128" s="54">
        <v>45</v>
      </c>
      <c r="C128" s="54">
        <v>2</v>
      </c>
      <c r="D128" s="54" t="s">
        <v>817</v>
      </c>
      <c r="E128" s="54">
        <v>3</v>
      </c>
    </row>
    <row r="129" spans="1:6" ht="15" thickBot="1">
      <c r="A129" s="190" t="s">
        <v>300</v>
      </c>
      <c r="B129" s="55">
        <v>185889</v>
      </c>
      <c r="C129" s="55">
        <v>13049</v>
      </c>
      <c r="D129" s="55">
        <v>3216</v>
      </c>
      <c r="E129" s="55">
        <v>16265</v>
      </c>
    </row>
    <row r="130" spans="1:6" ht="28.75" thickBot="1">
      <c r="A130" s="190" t="s">
        <v>290</v>
      </c>
      <c r="B130" s="54">
        <v>2</v>
      </c>
      <c r="C130" s="54" t="s">
        <v>817</v>
      </c>
      <c r="D130" s="54">
        <v>0</v>
      </c>
      <c r="E130" s="54" t="s">
        <v>817</v>
      </c>
    </row>
    <row r="131" spans="1:6" ht="28.75" thickBot="1">
      <c r="A131" s="190" t="s">
        <v>291</v>
      </c>
      <c r="B131" s="55">
        <v>2846</v>
      </c>
      <c r="C131" s="54">
        <v>197</v>
      </c>
      <c r="D131" s="54">
        <v>51</v>
      </c>
      <c r="E131" s="54">
        <v>248</v>
      </c>
    </row>
    <row r="132" spans="1:6" ht="28.75" thickBot="1">
      <c r="A132" s="190" t="s">
        <v>292</v>
      </c>
      <c r="B132" s="55">
        <v>36322</v>
      </c>
      <c r="C132" s="55">
        <v>2201</v>
      </c>
      <c r="D132" s="54">
        <v>734</v>
      </c>
      <c r="E132" s="55">
        <v>2935</v>
      </c>
    </row>
    <row r="133" spans="1:6" ht="28.75" thickBot="1">
      <c r="A133" s="190" t="s">
        <v>914</v>
      </c>
      <c r="B133" s="55">
        <v>82932</v>
      </c>
      <c r="C133" s="55">
        <v>5059</v>
      </c>
      <c r="D133" s="55">
        <v>1675</v>
      </c>
      <c r="E133" s="55">
        <v>6734</v>
      </c>
    </row>
    <row r="134" spans="1:6" ht="15" thickBot="1">
      <c r="A134" s="190" t="s">
        <v>293</v>
      </c>
      <c r="B134" s="55">
        <v>1986</v>
      </c>
      <c r="C134" s="54">
        <v>7</v>
      </c>
      <c r="D134" s="54">
        <v>36</v>
      </c>
      <c r="E134" s="54">
        <v>43</v>
      </c>
    </row>
    <row r="135" spans="1:6" ht="15" thickBot="1">
      <c r="A135" s="199" t="s">
        <v>839</v>
      </c>
      <c r="B135" s="201"/>
      <c r="C135" s="191"/>
      <c r="D135" s="191"/>
      <c r="E135" s="192"/>
    </row>
    <row r="136" spans="1:6" ht="15" thickBot="1">
      <c r="A136" s="154" t="s">
        <v>840</v>
      </c>
      <c r="B136" s="364" t="s">
        <v>297</v>
      </c>
      <c r="C136" s="365"/>
      <c r="D136" s="365"/>
      <c r="E136" s="366"/>
    </row>
    <row r="137" spans="1:6" ht="28.75" thickBot="1">
      <c r="A137" s="187" t="s">
        <v>915</v>
      </c>
      <c r="B137" s="367" t="s">
        <v>916</v>
      </c>
      <c r="C137" s="368"/>
      <c r="D137" s="368"/>
      <c r="E137" s="369"/>
    </row>
    <row r="138" spans="1:6" ht="28.75" thickBot="1">
      <c r="A138" s="187" t="s">
        <v>917</v>
      </c>
      <c r="B138" s="370"/>
      <c r="C138" s="371"/>
      <c r="D138" s="371"/>
      <c r="E138" s="372"/>
    </row>
    <row r="139" spans="1:6" ht="15" thickBot="1">
      <c r="A139" s="202" t="s">
        <v>301</v>
      </c>
      <c r="B139" s="203"/>
      <c r="C139" s="193"/>
      <c r="D139" s="193"/>
      <c r="E139" s="194"/>
    </row>
    <row r="140" spans="1:6" ht="28.75" thickBot="1">
      <c r="A140" s="187" t="s">
        <v>302</v>
      </c>
      <c r="B140" s="195">
        <v>14894186</v>
      </c>
      <c r="C140" s="195">
        <v>1047293</v>
      </c>
      <c r="D140" s="195">
        <v>264268</v>
      </c>
      <c r="E140" s="195">
        <v>1311561</v>
      </c>
    </row>
    <row r="141" spans="1:6" ht="15" thickBot="1">
      <c r="A141" s="111" t="s">
        <v>195</v>
      </c>
      <c r="B141" s="106">
        <v>15205841</v>
      </c>
      <c r="C141" s="106">
        <v>1067919</v>
      </c>
      <c r="D141" s="106">
        <v>270009</v>
      </c>
      <c r="E141" s="106">
        <v>1337928</v>
      </c>
    </row>
    <row r="143" spans="1:6">
      <c r="A143" s="373" t="s">
        <v>918</v>
      </c>
      <c r="B143" s="373"/>
      <c r="C143" s="373"/>
      <c r="D143" s="373"/>
      <c r="E143" s="373"/>
    </row>
    <row r="144" spans="1:6">
      <c r="A144" s="317" t="s">
        <v>184</v>
      </c>
      <c r="B144" s="108" t="s">
        <v>386</v>
      </c>
      <c r="C144" s="108" t="s">
        <v>386</v>
      </c>
      <c r="D144" s="108" t="s">
        <v>207</v>
      </c>
      <c r="E144" s="108" t="s">
        <v>209</v>
      </c>
      <c r="F144" s="108" t="s">
        <v>812</v>
      </c>
    </row>
    <row r="145" spans="1:6" ht="16.75">
      <c r="A145" s="318"/>
      <c r="B145" s="110" t="s">
        <v>800</v>
      </c>
      <c r="C145" s="110" t="s">
        <v>243</v>
      </c>
      <c r="D145" s="110" t="s">
        <v>794</v>
      </c>
      <c r="E145" s="110" t="s">
        <v>794</v>
      </c>
      <c r="F145" s="110" t="s">
        <v>794</v>
      </c>
    </row>
    <row r="146" spans="1:6">
      <c r="A146" s="116" t="s">
        <v>185</v>
      </c>
      <c r="B146" s="55">
        <v>1196309897</v>
      </c>
      <c r="C146" s="55">
        <v>4306716</v>
      </c>
      <c r="D146" s="55">
        <v>813491</v>
      </c>
      <c r="E146" s="55">
        <v>59815</v>
      </c>
      <c r="F146" s="55">
        <v>873306</v>
      </c>
    </row>
    <row r="147" spans="1:6">
      <c r="A147" s="116" t="s">
        <v>186</v>
      </c>
      <c r="B147" s="55">
        <v>508443863</v>
      </c>
      <c r="C147" s="55">
        <v>1830398</v>
      </c>
      <c r="D147" s="55">
        <v>345742</v>
      </c>
      <c r="E147" s="55">
        <v>25422</v>
      </c>
      <c r="F147" s="55">
        <v>371164</v>
      </c>
    </row>
    <row r="148" spans="1:6">
      <c r="A148" s="116" t="s">
        <v>859</v>
      </c>
      <c r="B148" s="55">
        <v>110199523</v>
      </c>
      <c r="C148" s="55">
        <v>396718</v>
      </c>
      <c r="D148" s="55">
        <v>59508</v>
      </c>
      <c r="E148" s="55">
        <v>7714</v>
      </c>
      <c r="F148" s="55">
        <v>67222</v>
      </c>
    </row>
    <row r="149" spans="1:6">
      <c r="A149" s="116" t="s">
        <v>188</v>
      </c>
      <c r="B149" s="55">
        <v>357124617</v>
      </c>
      <c r="C149" s="55">
        <v>1285649</v>
      </c>
      <c r="D149" s="55">
        <v>260701</v>
      </c>
      <c r="E149" s="55">
        <v>53569</v>
      </c>
      <c r="F149" s="55">
        <v>314270</v>
      </c>
    </row>
    <row r="150" spans="1:6">
      <c r="A150" s="116" t="s">
        <v>189</v>
      </c>
      <c r="B150" s="55">
        <v>162018358</v>
      </c>
      <c r="C150" s="55">
        <v>583266</v>
      </c>
      <c r="D150" s="55">
        <v>40505</v>
      </c>
      <c r="E150" s="55">
        <v>12961</v>
      </c>
      <c r="F150" s="55">
        <v>53466</v>
      </c>
    </row>
    <row r="151" spans="1:6">
      <c r="A151" s="116" t="s">
        <v>190</v>
      </c>
      <c r="B151" s="55">
        <v>30890367</v>
      </c>
      <c r="C151" s="55">
        <v>111205</v>
      </c>
      <c r="D151" s="55">
        <v>3707</v>
      </c>
      <c r="E151" s="54">
        <v>309</v>
      </c>
      <c r="F151" s="55">
        <v>4016</v>
      </c>
    </row>
    <row r="152" spans="1:6">
      <c r="A152" s="116" t="s">
        <v>191</v>
      </c>
      <c r="B152" s="55">
        <v>399118606</v>
      </c>
      <c r="C152" s="55">
        <v>1436827</v>
      </c>
      <c r="D152" s="55">
        <v>315304</v>
      </c>
      <c r="E152" s="55">
        <v>27938</v>
      </c>
      <c r="F152" s="55">
        <v>343242</v>
      </c>
    </row>
    <row r="153" spans="1:6">
      <c r="A153" s="116" t="s">
        <v>860</v>
      </c>
      <c r="B153" s="55">
        <v>97991195</v>
      </c>
      <c r="C153" s="55">
        <v>352768</v>
      </c>
      <c r="D153" s="55">
        <v>51935</v>
      </c>
      <c r="E153" s="55">
        <v>3920</v>
      </c>
      <c r="F153" s="55">
        <v>55855</v>
      </c>
    </row>
    <row r="154" spans="1:6">
      <c r="A154" s="116" t="s">
        <v>861</v>
      </c>
      <c r="B154" s="55">
        <v>77813163</v>
      </c>
      <c r="C154" s="55">
        <v>280127</v>
      </c>
      <c r="D154" s="55">
        <v>48244</v>
      </c>
      <c r="E154" s="55">
        <v>5447</v>
      </c>
      <c r="F154" s="55">
        <v>53691</v>
      </c>
    </row>
    <row r="155" spans="1:6">
      <c r="A155" s="116" t="s">
        <v>194</v>
      </c>
      <c r="B155" s="55">
        <v>5760443</v>
      </c>
      <c r="C155" s="55">
        <v>20738</v>
      </c>
      <c r="D155" s="55">
        <v>3470</v>
      </c>
      <c r="E155" s="54">
        <v>436</v>
      </c>
      <c r="F155" s="55">
        <v>3905</v>
      </c>
    </row>
    <row r="156" spans="1:6">
      <c r="A156" s="111" t="s">
        <v>195</v>
      </c>
      <c r="B156" s="106">
        <v>2945670032</v>
      </c>
      <c r="C156" s="106">
        <v>10604412</v>
      </c>
      <c r="D156" s="106">
        <v>1942606</v>
      </c>
      <c r="E156" s="106">
        <v>197531</v>
      </c>
      <c r="F156" s="106">
        <v>2140137</v>
      </c>
    </row>
    <row r="158" spans="1:6">
      <c r="A158" s="375" t="s">
        <v>919</v>
      </c>
      <c r="B158" s="375"/>
      <c r="C158" s="375"/>
      <c r="D158" s="375"/>
      <c r="E158" s="375"/>
    </row>
    <row r="159" spans="1:6" ht="19.75" customHeight="1">
      <c r="A159" s="315" t="s">
        <v>874</v>
      </c>
      <c r="B159" s="108" t="s">
        <v>875</v>
      </c>
      <c r="C159" s="108" t="s">
        <v>801</v>
      </c>
      <c r="D159" s="317" t="s">
        <v>802</v>
      </c>
    </row>
    <row r="160" spans="1:6" ht="16.75">
      <c r="A160" s="316"/>
      <c r="B160" s="110" t="s">
        <v>800</v>
      </c>
      <c r="C160" s="110" t="s">
        <v>794</v>
      </c>
      <c r="D160" s="318"/>
    </row>
    <row r="161" spans="1:5" ht="28.3">
      <c r="A161" s="51" t="s">
        <v>920</v>
      </c>
      <c r="B161" s="179">
        <v>1083417964</v>
      </c>
      <c r="C161" s="185" t="s">
        <v>208</v>
      </c>
      <c r="D161" s="196">
        <v>0.36780000000000002</v>
      </c>
    </row>
    <row r="162" spans="1:5" ht="28.3">
      <c r="A162" s="116" t="s">
        <v>921</v>
      </c>
      <c r="B162" s="122">
        <v>550961969</v>
      </c>
      <c r="C162" s="123" t="s">
        <v>208</v>
      </c>
      <c r="D162" s="124">
        <v>0.187</v>
      </c>
    </row>
    <row r="163" spans="1:5" ht="42.45">
      <c r="A163" s="116" t="s">
        <v>922</v>
      </c>
      <c r="B163" s="122">
        <v>94040778</v>
      </c>
      <c r="C163" s="123" t="s">
        <v>208</v>
      </c>
      <c r="D163" s="124">
        <v>3.1899999999999998E-2</v>
      </c>
    </row>
    <row r="164" spans="1:5" ht="28.3">
      <c r="A164" s="116" t="s">
        <v>923</v>
      </c>
      <c r="B164" s="122">
        <v>633645</v>
      </c>
      <c r="C164" s="123" t="s">
        <v>208</v>
      </c>
      <c r="D164" s="124">
        <v>2.0000000000000001E-4</v>
      </c>
    </row>
    <row r="165" spans="1:5">
      <c r="A165" s="112" t="s">
        <v>924</v>
      </c>
      <c r="B165" s="122">
        <v>60872137</v>
      </c>
      <c r="C165" s="123" t="s">
        <v>208</v>
      </c>
      <c r="D165" s="124">
        <v>2.07E-2</v>
      </c>
    </row>
    <row r="166" spans="1:5" ht="28.3">
      <c r="A166" s="116" t="s">
        <v>925</v>
      </c>
      <c r="B166" s="122">
        <v>376909436</v>
      </c>
      <c r="C166" s="123" t="s">
        <v>208</v>
      </c>
      <c r="D166" s="124">
        <v>0.128</v>
      </c>
    </row>
    <row r="167" spans="1:5" ht="28.3">
      <c r="A167" s="51" t="s">
        <v>881</v>
      </c>
      <c r="B167" s="179">
        <v>1862252068</v>
      </c>
      <c r="C167" s="179">
        <v>1693900</v>
      </c>
      <c r="D167" s="196">
        <v>0.63219999999999998</v>
      </c>
    </row>
    <row r="168" spans="1:5">
      <c r="A168" s="112" t="s">
        <v>882</v>
      </c>
      <c r="B168" s="122">
        <v>1862252068</v>
      </c>
      <c r="C168" s="122">
        <v>1693900</v>
      </c>
      <c r="D168" s="124">
        <v>0.63170000000000004</v>
      </c>
    </row>
    <row r="169" spans="1:5">
      <c r="A169" s="111" t="s">
        <v>883</v>
      </c>
      <c r="B169" s="125">
        <v>2945670032</v>
      </c>
      <c r="C169" s="125">
        <v>1693900</v>
      </c>
      <c r="D169" s="126">
        <v>1</v>
      </c>
    </row>
    <row r="170" spans="1:5">
      <c r="A170" s="112" t="s">
        <v>884</v>
      </c>
      <c r="B170" s="123" t="s">
        <v>208</v>
      </c>
      <c r="C170" s="122">
        <v>1507750</v>
      </c>
      <c r="D170" s="123" t="s">
        <v>208</v>
      </c>
    </row>
    <row r="171" spans="1:5">
      <c r="A171" s="112" t="s">
        <v>885</v>
      </c>
      <c r="B171" s="123" t="s">
        <v>208</v>
      </c>
      <c r="C171" s="122">
        <v>186150</v>
      </c>
      <c r="D171" s="123" t="s">
        <v>208</v>
      </c>
    </row>
    <row r="173" spans="1:5">
      <c r="A173" s="373" t="s">
        <v>926</v>
      </c>
      <c r="B173" s="373"/>
      <c r="C173" s="373"/>
      <c r="D173" s="373"/>
      <c r="E173" s="373"/>
    </row>
    <row r="174" spans="1:5">
      <c r="A174" s="317" t="s">
        <v>184</v>
      </c>
      <c r="B174" s="108" t="s">
        <v>927</v>
      </c>
      <c r="C174" s="108" t="s">
        <v>810</v>
      </c>
      <c r="D174" s="108" t="s">
        <v>209</v>
      </c>
      <c r="E174" s="108" t="s">
        <v>888</v>
      </c>
    </row>
    <row r="175" spans="1:5" ht="16.75">
      <c r="A175" s="318"/>
      <c r="B175" s="110" t="s">
        <v>243</v>
      </c>
      <c r="C175" s="110" t="s">
        <v>794</v>
      </c>
      <c r="D175" s="110" t="s">
        <v>794</v>
      </c>
      <c r="E175" s="110" t="s">
        <v>794</v>
      </c>
    </row>
    <row r="176" spans="1:5">
      <c r="A176" s="116" t="s">
        <v>889</v>
      </c>
      <c r="B176" s="55">
        <v>2360765</v>
      </c>
      <c r="C176" s="55">
        <v>119001</v>
      </c>
      <c r="D176" s="55">
        <v>31473</v>
      </c>
      <c r="E176" s="55">
        <v>150475</v>
      </c>
    </row>
    <row r="177" spans="1:5">
      <c r="A177" s="116" t="s">
        <v>213</v>
      </c>
      <c r="B177" s="54">
        <v>60</v>
      </c>
      <c r="C177" s="54">
        <v>3</v>
      </c>
      <c r="D177" s="54" t="s">
        <v>817</v>
      </c>
      <c r="E177" s="54">
        <v>3</v>
      </c>
    </row>
    <row r="178" spans="1:5">
      <c r="A178" s="116" t="s">
        <v>188</v>
      </c>
      <c r="B178" s="55">
        <v>21161</v>
      </c>
      <c r="C178" s="55">
        <v>1090</v>
      </c>
      <c r="D178" s="54">
        <v>184</v>
      </c>
      <c r="E178" s="55">
        <v>1274</v>
      </c>
    </row>
    <row r="179" spans="1:5">
      <c r="A179" s="116" t="s">
        <v>189</v>
      </c>
      <c r="B179" s="55">
        <v>70900</v>
      </c>
      <c r="C179" s="55">
        <v>3653</v>
      </c>
      <c r="D179" s="54">
        <v>759</v>
      </c>
      <c r="E179" s="55">
        <v>4412</v>
      </c>
    </row>
    <row r="180" spans="1:5">
      <c r="A180" s="116" t="s">
        <v>190</v>
      </c>
      <c r="B180" s="55">
        <v>2900</v>
      </c>
      <c r="C180" s="54">
        <v>149</v>
      </c>
      <c r="D180" s="54">
        <v>12</v>
      </c>
      <c r="E180" s="54">
        <v>161</v>
      </c>
    </row>
    <row r="181" spans="1:5">
      <c r="A181" s="116" t="s">
        <v>191</v>
      </c>
      <c r="B181" s="55">
        <v>2339475</v>
      </c>
      <c r="C181" s="55">
        <v>117354</v>
      </c>
      <c r="D181" s="55">
        <v>9358</v>
      </c>
      <c r="E181" s="55">
        <v>126712</v>
      </c>
    </row>
    <row r="182" spans="1:5">
      <c r="A182" s="116" t="s">
        <v>214</v>
      </c>
      <c r="B182" s="55">
        <v>22536</v>
      </c>
      <c r="C182" s="55">
        <v>1161</v>
      </c>
      <c r="D182" s="54">
        <v>92</v>
      </c>
      <c r="E182" s="55">
        <v>1254</v>
      </c>
    </row>
    <row r="183" spans="1:5">
      <c r="A183" s="111" t="s">
        <v>195</v>
      </c>
      <c r="B183" s="106">
        <v>4817797</v>
      </c>
      <c r="C183" s="106">
        <v>242411</v>
      </c>
      <c r="D183" s="106">
        <v>41878</v>
      </c>
      <c r="E183" s="106">
        <v>284291</v>
      </c>
    </row>
    <row r="185" spans="1:5">
      <c r="A185" s="375" t="s">
        <v>928</v>
      </c>
      <c r="B185" s="375"/>
      <c r="C185" s="375"/>
      <c r="D185" s="375"/>
      <c r="E185" s="375"/>
    </row>
    <row r="186" spans="1:5">
      <c r="A186" s="317" t="s">
        <v>216</v>
      </c>
      <c r="B186" s="108" t="s">
        <v>813</v>
      </c>
      <c r="C186" s="108" t="s">
        <v>209</v>
      </c>
    </row>
    <row r="187" spans="1:5" ht="16.75">
      <c r="A187" s="318"/>
      <c r="B187" s="110" t="s">
        <v>814</v>
      </c>
      <c r="C187" s="110" t="s">
        <v>794</v>
      </c>
    </row>
    <row r="188" spans="1:5">
      <c r="A188" s="116" t="s">
        <v>929</v>
      </c>
      <c r="B188" s="55">
        <v>43581</v>
      </c>
      <c r="C188" s="55">
        <v>71076</v>
      </c>
    </row>
    <row r="189" spans="1:5">
      <c r="A189" s="116" t="s">
        <v>219</v>
      </c>
      <c r="B189" s="55">
        <v>11647</v>
      </c>
      <c r="C189" s="55">
        <v>15383</v>
      </c>
    </row>
    <row r="190" spans="1:5">
      <c r="A190" s="116" t="s">
        <v>220</v>
      </c>
      <c r="B190" s="55">
        <v>64299</v>
      </c>
      <c r="C190" s="55">
        <v>13188</v>
      </c>
    </row>
    <row r="191" spans="1:5">
      <c r="A191" s="116" t="s">
        <v>221</v>
      </c>
      <c r="B191" s="54">
        <v>766</v>
      </c>
      <c r="C191" s="55">
        <v>1622</v>
      </c>
    </row>
    <row r="192" spans="1:5">
      <c r="A192" s="116" t="s">
        <v>222</v>
      </c>
      <c r="B192" s="55">
        <v>3950</v>
      </c>
      <c r="C192" s="55">
        <v>13241</v>
      </c>
    </row>
    <row r="193" spans="1:5">
      <c r="A193" s="116" t="s">
        <v>223</v>
      </c>
      <c r="B193" s="55">
        <v>1621</v>
      </c>
      <c r="C193" s="55">
        <v>2594</v>
      </c>
    </row>
    <row r="194" spans="1:5">
      <c r="A194" s="116" t="s">
        <v>224</v>
      </c>
      <c r="B194" s="54">
        <v>669</v>
      </c>
      <c r="C194" s="54">
        <v>468</v>
      </c>
    </row>
    <row r="195" spans="1:5">
      <c r="A195" s="116" t="s">
        <v>225</v>
      </c>
      <c r="B195" s="54">
        <v>451</v>
      </c>
      <c r="C195" s="54">
        <v>901</v>
      </c>
    </row>
    <row r="196" spans="1:5">
      <c r="A196" s="116" t="s">
        <v>226</v>
      </c>
      <c r="B196" s="54">
        <v>911</v>
      </c>
      <c r="C196" s="54">
        <v>365</v>
      </c>
    </row>
    <row r="197" spans="1:5">
      <c r="A197" s="116" t="s">
        <v>227</v>
      </c>
      <c r="B197" s="54" t="s">
        <v>817</v>
      </c>
      <c r="C197" s="54">
        <v>6</v>
      </c>
    </row>
    <row r="198" spans="1:5">
      <c r="A198" s="116" t="s">
        <v>228</v>
      </c>
      <c r="B198" s="54">
        <v>1</v>
      </c>
      <c r="C198" s="54">
        <v>4</v>
      </c>
    </row>
    <row r="199" spans="1:5">
      <c r="A199" s="116" t="s">
        <v>229</v>
      </c>
      <c r="B199" s="54">
        <v>104</v>
      </c>
      <c r="C199" s="54">
        <v>0</v>
      </c>
    </row>
    <row r="200" spans="1:5">
      <c r="A200" s="111" t="s">
        <v>195</v>
      </c>
      <c r="B200" s="106">
        <v>128001</v>
      </c>
      <c r="C200" s="106">
        <v>118848</v>
      </c>
    </row>
    <row r="202" spans="1:5">
      <c r="A202" s="375" t="s">
        <v>930</v>
      </c>
      <c r="B202" s="375"/>
      <c r="C202" s="375"/>
      <c r="D202" s="375"/>
      <c r="E202" s="375"/>
    </row>
    <row r="203" spans="1:5" ht="28.3">
      <c r="A203" s="317" t="s">
        <v>231</v>
      </c>
      <c r="B203" s="108" t="s">
        <v>815</v>
      </c>
      <c r="C203" s="108" t="s">
        <v>810</v>
      </c>
    </row>
    <row r="204" spans="1:5" ht="16.75">
      <c r="A204" s="318"/>
      <c r="B204" s="110" t="s">
        <v>816</v>
      </c>
      <c r="C204" s="110" t="s">
        <v>794</v>
      </c>
    </row>
    <row r="205" spans="1:5">
      <c r="A205" s="116" t="s">
        <v>931</v>
      </c>
      <c r="B205" s="54">
        <v>2</v>
      </c>
      <c r="C205" s="54">
        <v>5</v>
      </c>
    </row>
    <row r="206" spans="1:5">
      <c r="A206" s="116" t="s">
        <v>932</v>
      </c>
      <c r="B206" s="54">
        <v>61</v>
      </c>
      <c r="C206" s="54">
        <v>35</v>
      </c>
    </row>
    <row r="207" spans="1:5">
      <c r="A207" s="116" t="s">
        <v>236</v>
      </c>
      <c r="B207" s="55">
        <v>2170</v>
      </c>
      <c r="C207" s="55">
        <v>2821</v>
      </c>
    </row>
    <row r="208" spans="1:5">
      <c r="A208" s="116" t="s">
        <v>235</v>
      </c>
      <c r="B208" s="54" t="s">
        <v>817</v>
      </c>
      <c r="C208" s="54" t="s">
        <v>817</v>
      </c>
    </row>
    <row r="209" spans="1:6">
      <c r="A209" s="116" t="s">
        <v>234</v>
      </c>
      <c r="B209" s="54">
        <v>47</v>
      </c>
      <c r="C209" s="54">
        <v>32</v>
      </c>
    </row>
    <row r="210" spans="1:6">
      <c r="A210" s="116" t="s">
        <v>237</v>
      </c>
      <c r="B210" s="54">
        <v>86</v>
      </c>
      <c r="C210" s="54" t="s">
        <v>817</v>
      </c>
    </row>
    <row r="211" spans="1:6" ht="16.75">
      <c r="A211" s="116" t="s">
        <v>818</v>
      </c>
      <c r="B211" s="54">
        <v>65</v>
      </c>
      <c r="C211" s="55">
        <v>1527</v>
      </c>
    </row>
    <row r="212" spans="1:6">
      <c r="A212" s="111" t="s">
        <v>195</v>
      </c>
      <c r="B212" s="106">
        <v>2431</v>
      </c>
      <c r="C212" s="106">
        <v>4420</v>
      </c>
    </row>
    <row r="214" spans="1:6">
      <c r="A214" s="373" t="s">
        <v>933</v>
      </c>
      <c r="B214" s="373"/>
      <c r="C214" s="373"/>
      <c r="D214" s="373"/>
      <c r="E214" s="373"/>
    </row>
    <row r="215" spans="1:6">
      <c r="A215" s="317" t="s">
        <v>891</v>
      </c>
      <c r="B215" s="317" t="s">
        <v>892</v>
      </c>
      <c r="C215" s="108" t="s">
        <v>821</v>
      </c>
      <c r="D215" s="108" t="s">
        <v>810</v>
      </c>
      <c r="E215" s="108" t="s">
        <v>209</v>
      </c>
      <c r="F215" s="108" t="s">
        <v>812</v>
      </c>
    </row>
    <row r="216" spans="1:6" ht="17.149999999999999" thickBot="1">
      <c r="A216" s="318"/>
      <c r="B216" s="318"/>
      <c r="C216" s="110" t="s">
        <v>243</v>
      </c>
      <c r="D216" s="110" t="s">
        <v>794</v>
      </c>
      <c r="E216" s="110" t="s">
        <v>794</v>
      </c>
      <c r="F216" s="110" t="s">
        <v>794</v>
      </c>
    </row>
    <row r="217" spans="1:6" ht="15" thickBot="1">
      <c r="A217" s="210" t="s">
        <v>244</v>
      </c>
      <c r="B217" s="215"/>
      <c r="C217" s="216">
        <v>62137</v>
      </c>
      <c r="D217" s="216">
        <v>4369</v>
      </c>
      <c r="E217" s="216">
        <v>1121</v>
      </c>
      <c r="F217" s="216">
        <v>5490</v>
      </c>
    </row>
    <row r="218" spans="1:6" ht="15" thickBot="1">
      <c r="A218" s="217" t="s">
        <v>896</v>
      </c>
      <c r="B218" s="218"/>
      <c r="C218" s="219">
        <v>62137</v>
      </c>
      <c r="D218" s="219">
        <v>4369</v>
      </c>
      <c r="E218" s="219">
        <v>1121</v>
      </c>
      <c r="F218" s="219">
        <v>5490</v>
      </c>
    </row>
    <row r="219" spans="1:6" ht="42.9" thickBot="1">
      <c r="A219" s="139"/>
      <c r="B219" s="92" t="s">
        <v>268</v>
      </c>
      <c r="C219" s="122">
        <v>62137</v>
      </c>
      <c r="D219" s="122">
        <v>4369</v>
      </c>
      <c r="E219" s="122">
        <v>1121</v>
      </c>
      <c r="F219" s="122">
        <v>5490</v>
      </c>
    </row>
    <row r="220" spans="1:6" ht="15" thickBot="1">
      <c r="A220" s="210" t="s">
        <v>898</v>
      </c>
      <c r="B220" s="215"/>
      <c r="C220" s="221">
        <v>2524550</v>
      </c>
      <c r="D220" s="221">
        <v>177116</v>
      </c>
      <c r="E220" s="221">
        <v>43636</v>
      </c>
      <c r="F220" s="216">
        <v>220752</v>
      </c>
    </row>
    <row r="221" spans="1:6" ht="15" thickBot="1">
      <c r="A221" s="217" t="s">
        <v>779</v>
      </c>
      <c r="B221" s="218"/>
      <c r="C221" s="219">
        <v>824857</v>
      </c>
      <c r="D221" s="219">
        <v>57460</v>
      </c>
      <c r="E221" s="219">
        <v>14232</v>
      </c>
      <c r="F221" s="219">
        <v>71692</v>
      </c>
    </row>
    <row r="222" spans="1:6" ht="15" thickBot="1">
      <c r="A222" s="139"/>
      <c r="B222" s="141" t="s">
        <v>249</v>
      </c>
      <c r="C222" s="122">
        <v>628123</v>
      </c>
      <c r="D222" s="122">
        <v>44226</v>
      </c>
      <c r="E222" s="122">
        <v>10867</v>
      </c>
      <c r="F222" s="122">
        <v>55093</v>
      </c>
    </row>
    <row r="223" spans="1:6" ht="28.3">
      <c r="A223" s="139"/>
      <c r="B223" s="205" t="s">
        <v>899</v>
      </c>
      <c r="C223" s="122">
        <v>1057</v>
      </c>
      <c r="D223" s="123" t="s">
        <v>817</v>
      </c>
      <c r="E223" s="123" t="s">
        <v>251</v>
      </c>
      <c r="F223" s="123" t="s">
        <v>817</v>
      </c>
    </row>
    <row r="224" spans="1:6">
      <c r="A224" s="139"/>
      <c r="B224" s="141" t="s">
        <v>934</v>
      </c>
      <c r="C224" s="123">
        <v>221</v>
      </c>
      <c r="D224" s="123">
        <v>16</v>
      </c>
      <c r="E224" s="123">
        <v>4</v>
      </c>
      <c r="F224" s="123">
        <v>20</v>
      </c>
    </row>
    <row r="225" spans="1:6" ht="15" thickBot="1">
      <c r="A225" s="139"/>
      <c r="B225" s="141" t="s">
        <v>253</v>
      </c>
      <c r="C225" s="122">
        <v>195456</v>
      </c>
      <c r="D225" s="122">
        <v>13217</v>
      </c>
      <c r="E225" s="122">
        <v>3362</v>
      </c>
      <c r="F225" s="122">
        <v>16579</v>
      </c>
    </row>
    <row r="226" spans="1:6" ht="15" thickBot="1">
      <c r="A226" s="217" t="s">
        <v>254</v>
      </c>
      <c r="B226" s="218"/>
      <c r="C226" s="219">
        <v>4875</v>
      </c>
      <c r="D226" s="220">
        <v>343</v>
      </c>
      <c r="E226" s="220">
        <v>84</v>
      </c>
      <c r="F226" s="220">
        <v>427</v>
      </c>
    </row>
    <row r="227" spans="1:6" ht="15" thickBot="1">
      <c r="A227" s="139"/>
      <c r="B227" s="141" t="s">
        <v>249</v>
      </c>
      <c r="C227" s="122">
        <v>4672</v>
      </c>
      <c r="D227" s="123">
        <v>329</v>
      </c>
      <c r="E227" s="123">
        <v>81</v>
      </c>
      <c r="F227" s="123">
        <v>410</v>
      </c>
    </row>
    <row r="228" spans="1:6" ht="15" thickBot="1">
      <c r="A228" s="139"/>
      <c r="B228" s="141" t="s">
        <v>253</v>
      </c>
      <c r="C228" s="123">
        <v>203</v>
      </c>
      <c r="D228" s="123">
        <v>14</v>
      </c>
      <c r="E228" s="123">
        <v>3</v>
      </c>
      <c r="F228" s="123">
        <v>17</v>
      </c>
    </row>
    <row r="229" spans="1:6" ht="15" thickBot="1">
      <c r="A229" s="217" t="s">
        <v>255</v>
      </c>
      <c r="B229" s="218"/>
      <c r="C229" s="219">
        <v>1694584</v>
      </c>
      <c r="D229" s="219">
        <v>119297</v>
      </c>
      <c r="E229" s="219">
        <v>29316</v>
      </c>
      <c r="F229" s="219">
        <v>148613</v>
      </c>
    </row>
    <row r="230" spans="1:6" ht="15" thickBot="1">
      <c r="A230" s="139"/>
      <c r="B230" s="141" t="s">
        <v>249</v>
      </c>
      <c r="C230" s="122">
        <v>1693986</v>
      </c>
      <c r="D230" s="122">
        <v>119257</v>
      </c>
      <c r="E230" s="122">
        <v>29306</v>
      </c>
      <c r="F230" s="122">
        <v>148563</v>
      </c>
    </row>
    <row r="231" spans="1:6" ht="28.3">
      <c r="A231" s="139"/>
      <c r="B231" s="205" t="s">
        <v>899</v>
      </c>
      <c r="C231" s="123">
        <v>6</v>
      </c>
      <c r="D231" s="123" t="s">
        <v>817</v>
      </c>
      <c r="E231" s="123" t="s">
        <v>251</v>
      </c>
      <c r="F231" s="123" t="s">
        <v>817</v>
      </c>
    </row>
    <row r="232" spans="1:6" ht="15" thickBot="1">
      <c r="A232" s="139"/>
      <c r="B232" s="141" t="s">
        <v>253</v>
      </c>
      <c r="C232" s="123">
        <v>592</v>
      </c>
      <c r="D232" s="123">
        <v>40</v>
      </c>
      <c r="E232" s="123">
        <v>10</v>
      </c>
      <c r="F232" s="123">
        <v>50</v>
      </c>
    </row>
    <row r="233" spans="1:6" ht="15" thickBot="1">
      <c r="A233" s="217" t="s">
        <v>256</v>
      </c>
      <c r="B233" s="218"/>
      <c r="C233" s="220">
        <v>234</v>
      </c>
      <c r="D233" s="220">
        <v>16</v>
      </c>
      <c r="E233" s="220">
        <v>4</v>
      </c>
      <c r="F233" s="220">
        <v>20</v>
      </c>
    </row>
    <row r="234" spans="1:6" ht="28.75" thickBot="1">
      <c r="A234" s="139"/>
      <c r="B234" s="205" t="s">
        <v>899</v>
      </c>
      <c r="C234" s="123">
        <v>1</v>
      </c>
      <c r="D234" s="123" t="s">
        <v>817</v>
      </c>
      <c r="E234" s="123" t="s">
        <v>251</v>
      </c>
      <c r="F234" s="123" t="s">
        <v>817</v>
      </c>
    </row>
    <row r="235" spans="1:6" ht="15" thickBot="1">
      <c r="A235" s="139"/>
      <c r="B235" s="141" t="s">
        <v>253</v>
      </c>
      <c r="C235" s="123">
        <v>233</v>
      </c>
      <c r="D235" s="123">
        <v>16</v>
      </c>
      <c r="E235" s="123">
        <v>4</v>
      </c>
      <c r="F235" s="123">
        <v>20</v>
      </c>
    </row>
    <row r="236" spans="1:6" ht="15" thickBot="1">
      <c r="A236" s="210" t="s">
        <v>901</v>
      </c>
      <c r="B236" s="215"/>
      <c r="C236" s="221">
        <v>464068</v>
      </c>
      <c r="D236" s="221">
        <v>31728</v>
      </c>
      <c r="E236" s="221">
        <v>8978</v>
      </c>
      <c r="F236" s="216">
        <v>40706</v>
      </c>
    </row>
    <row r="237" spans="1:6" ht="15" thickBot="1">
      <c r="A237" s="217" t="s">
        <v>780</v>
      </c>
      <c r="B237" s="218"/>
      <c r="C237" s="219">
        <v>464068</v>
      </c>
      <c r="D237" s="219">
        <v>31728</v>
      </c>
      <c r="E237" s="219">
        <v>8978</v>
      </c>
      <c r="F237" s="219">
        <v>40706</v>
      </c>
    </row>
    <row r="238" spans="1:6" ht="15" thickBot="1">
      <c r="A238" s="139"/>
      <c r="B238" s="141" t="s">
        <v>260</v>
      </c>
      <c r="C238" s="123">
        <v>47</v>
      </c>
      <c r="D238" s="123" t="s">
        <v>817</v>
      </c>
      <c r="E238" s="123" t="s">
        <v>251</v>
      </c>
      <c r="F238" s="123" t="s">
        <v>817</v>
      </c>
    </row>
    <row r="239" spans="1:6" ht="15" thickBot="1">
      <c r="A239" s="139"/>
      <c r="B239" s="141" t="s">
        <v>249</v>
      </c>
      <c r="C239" s="122">
        <v>456250</v>
      </c>
      <c r="D239" s="122">
        <v>31262</v>
      </c>
      <c r="E239" s="122">
        <v>8785</v>
      </c>
      <c r="F239" s="122">
        <v>40047</v>
      </c>
    </row>
    <row r="240" spans="1:6" ht="28.75" thickBot="1">
      <c r="A240" s="139"/>
      <c r="B240" s="205" t="s">
        <v>899</v>
      </c>
      <c r="C240" s="123">
        <v>7</v>
      </c>
      <c r="D240" s="123" t="s">
        <v>817</v>
      </c>
      <c r="E240" s="123" t="s">
        <v>251</v>
      </c>
      <c r="F240" s="123" t="s">
        <v>817</v>
      </c>
    </row>
    <row r="241" spans="1:6" ht="15" thickBot="1">
      <c r="A241" s="139"/>
      <c r="B241" s="141" t="s">
        <v>934</v>
      </c>
      <c r="C241" s="123">
        <v>53</v>
      </c>
      <c r="D241" s="123">
        <v>4</v>
      </c>
      <c r="E241" s="123" t="s">
        <v>817</v>
      </c>
      <c r="F241" s="123">
        <v>5</v>
      </c>
    </row>
    <row r="242" spans="1:6" ht="15" thickBot="1">
      <c r="A242" s="139"/>
      <c r="B242" s="141" t="s">
        <v>253</v>
      </c>
      <c r="C242" s="122">
        <v>7711</v>
      </c>
      <c r="D242" s="123">
        <v>462</v>
      </c>
      <c r="E242" s="123">
        <v>192</v>
      </c>
      <c r="F242" s="123">
        <v>654</v>
      </c>
    </row>
    <row r="243" spans="1:6" ht="15" thickBot="1">
      <c r="A243" s="139"/>
      <c r="B243" s="141" t="s">
        <v>261</v>
      </c>
      <c r="C243" s="123" t="s">
        <v>817</v>
      </c>
      <c r="D243" s="123" t="s">
        <v>817</v>
      </c>
      <c r="E243" s="123" t="s">
        <v>817</v>
      </c>
      <c r="F243" s="123" t="s">
        <v>817</v>
      </c>
    </row>
    <row r="244" spans="1:6" ht="15" thickBot="1">
      <c r="A244" s="210" t="s">
        <v>902</v>
      </c>
      <c r="B244" s="215"/>
      <c r="C244" s="221">
        <v>6735</v>
      </c>
      <c r="D244" s="222">
        <v>452</v>
      </c>
      <c r="E244" s="222">
        <v>137</v>
      </c>
      <c r="F244" s="95">
        <v>589</v>
      </c>
    </row>
    <row r="245" spans="1:6" ht="15" thickBot="1">
      <c r="A245" s="217" t="s">
        <v>781</v>
      </c>
      <c r="B245" s="218"/>
      <c r="C245" s="219">
        <v>6735</v>
      </c>
      <c r="D245" s="220">
        <v>452</v>
      </c>
      <c r="E245" s="220">
        <v>137</v>
      </c>
      <c r="F245" s="220">
        <v>589</v>
      </c>
    </row>
    <row r="246" spans="1:6" ht="15" thickBot="1">
      <c r="A246" s="139"/>
      <c r="B246" s="141" t="s">
        <v>249</v>
      </c>
      <c r="C246" s="122">
        <v>1473</v>
      </c>
      <c r="D246" s="123">
        <v>87</v>
      </c>
      <c r="E246" s="123">
        <v>42</v>
      </c>
      <c r="F246" s="123">
        <v>129</v>
      </c>
    </row>
    <row r="247" spans="1:6" ht="28.75" thickBot="1">
      <c r="A247" s="139"/>
      <c r="B247" s="205" t="s">
        <v>899</v>
      </c>
      <c r="C247" s="123" t="s">
        <v>817</v>
      </c>
      <c r="D247" s="123" t="s">
        <v>817</v>
      </c>
      <c r="E247" s="123" t="s">
        <v>251</v>
      </c>
      <c r="F247" s="123" t="s">
        <v>817</v>
      </c>
    </row>
    <row r="248" spans="1:6" ht="15" thickBot="1">
      <c r="A248" s="139"/>
      <c r="B248" s="141" t="s">
        <v>934</v>
      </c>
      <c r="C248" s="123">
        <v>21</v>
      </c>
      <c r="D248" s="123">
        <v>2</v>
      </c>
      <c r="E248" s="123" t="s">
        <v>817</v>
      </c>
      <c r="F248" s="123">
        <v>2</v>
      </c>
    </row>
    <row r="249" spans="1:6" ht="15" thickBot="1">
      <c r="A249" s="139"/>
      <c r="B249" s="141" t="s">
        <v>253</v>
      </c>
      <c r="C249" s="123">
        <v>410</v>
      </c>
      <c r="D249" s="123">
        <v>28</v>
      </c>
      <c r="E249" s="123">
        <v>7</v>
      </c>
      <c r="F249" s="123">
        <v>35</v>
      </c>
    </row>
    <row r="250" spans="1:6" ht="15" thickBot="1">
      <c r="A250" s="139"/>
      <c r="B250" s="141" t="s">
        <v>261</v>
      </c>
      <c r="C250" s="122">
        <v>4343</v>
      </c>
      <c r="D250" s="123">
        <v>305</v>
      </c>
      <c r="E250" s="123">
        <v>78</v>
      </c>
      <c r="F250" s="123">
        <v>383</v>
      </c>
    </row>
    <row r="251" spans="1:6" ht="15" thickBot="1">
      <c r="A251" s="139"/>
      <c r="B251" s="141" t="s">
        <v>264</v>
      </c>
      <c r="C251" s="123">
        <v>488</v>
      </c>
      <c r="D251" s="123">
        <v>30</v>
      </c>
      <c r="E251" s="123">
        <v>10</v>
      </c>
      <c r="F251" s="123">
        <v>40</v>
      </c>
    </row>
    <row r="252" spans="1:6" ht="15" thickBot="1">
      <c r="A252" s="109" t="s">
        <v>906</v>
      </c>
      <c r="B252" s="186"/>
      <c r="C252" s="125">
        <v>3057490</v>
      </c>
      <c r="D252" s="125">
        <v>213665</v>
      </c>
      <c r="E252" s="125">
        <v>53872</v>
      </c>
      <c r="F252" s="106">
        <v>267537</v>
      </c>
    </row>
    <row r="254" spans="1:6" ht="15" thickBot="1">
      <c r="A254" s="375" t="s">
        <v>935</v>
      </c>
      <c r="B254" s="375"/>
      <c r="C254" s="375"/>
      <c r="D254" s="375"/>
      <c r="E254" s="375"/>
    </row>
    <row r="255" spans="1:6" ht="28.3">
      <c r="A255" s="315" t="s">
        <v>266</v>
      </c>
      <c r="B255" s="108" t="s">
        <v>908</v>
      </c>
      <c r="C255" s="108" t="s">
        <v>209</v>
      </c>
    </row>
    <row r="256" spans="1:6" ht="17.149999999999999" thickBot="1">
      <c r="A256" s="316"/>
      <c r="B256" s="110" t="s">
        <v>831</v>
      </c>
      <c r="C256" s="110" t="s">
        <v>794</v>
      </c>
    </row>
    <row r="257" spans="1:5" ht="15" thickBot="1">
      <c r="A257" s="116" t="s">
        <v>909</v>
      </c>
      <c r="B257" s="55">
        <v>1030155233</v>
      </c>
      <c r="C257" s="55">
        <v>137041</v>
      </c>
    </row>
    <row r="258" spans="1:5" ht="15" thickBot="1">
      <c r="A258" s="116" t="s">
        <v>910</v>
      </c>
      <c r="B258" s="55">
        <v>352522</v>
      </c>
      <c r="C258" s="54">
        <v>69</v>
      </c>
    </row>
    <row r="259" spans="1:5">
      <c r="A259" s="116" t="s">
        <v>911</v>
      </c>
      <c r="B259" s="55">
        <v>53917564</v>
      </c>
      <c r="C259" s="55">
        <v>10625</v>
      </c>
    </row>
    <row r="260" spans="1:5" ht="15" thickBot="1">
      <c r="A260" s="116" t="s">
        <v>912</v>
      </c>
      <c r="B260" s="55">
        <v>43152</v>
      </c>
      <c r="C260" s="54">
        <v>8</v>
      </c>
    </row>
    <row r="261" spans="1:5" ht="15" thickBot="1">
      <c r="A261" s="111" t="s">
        <v>272</v>
      </c>
      <c r="B261" s="106">
        <v>1084468471</v>
      </c>
      <c r="C261" s="106">
        <v>147743</v>
      </c>
    </row>
    <row r="263" spans="1:5" ht="15" thickBot="1">
      <c r="A263" s="375" t="s">
        <v>936</v>
      </c>
      <c r="B263" s="375"/>
      <c r="C263" s="375"/>
      <c r="D263" s="375"/>
      <c r="E263" s="375"/>
    </row>
    <row r="264" spans="1:5">
      <c r="A264" s="315" t="s">
        <v>266</v>
      </c>
      <c r="B264" s="317" t="s">
        <v>274</v>
      </c>
      <c r="C264" s="108" t="s">
        <v>830</v>
      </c>
      <c r="D264" s="108" t="s">
        <v>209</v>
      </c>
    </row>
    <row r="265" spans="1:5" ht="17.149999999999999" thickBot="1">
      <c r="A265" s="316"/>
      <c r="B265" s="318"/>
      <c r="C265" s="110" t="s">
        <v>831</v>
      </c>
      <c r="D265" s="110" t="s">
        <v>794</v>
      </c>
    </row>
    <row r="266" spans="1:5" ht="15" thickBot="1">
      <c r="A266" s="116" t="s">
        <v>275</v>
      </c>
      <c r="B266" s="55">
        <v>20057</v>
      </c>
      <c r="C266" s="55">
        <v>11312207</v>
      </c>
      <c r="D266" s="55">
        <v>4086</v>
      </c>
    </row>
    <row r="268" spans="1:5" ht="15" thickBot="1">
      <c r="A268" s="375" t="s">
        <v>937</v>
      </c>
      <c r="B268" s="375"/>
      <c r="C268" s="375"/>
      <c r="D268" s="375"/>
      <c r="E268" s="375"/>
    </row>
    <row r="269" spans="1:5">
      <c r="A269" s="315" t="s">
        <v>266</v>
      </c>
      <c r="B269" s="317" t="s">
        <v>938</v>
      </c>
      <c r="C269" s="108" t="s">
        <v>209</v>
      </c>
    </row>
    <row r="270" spans="1:5" ht="17.149999999999999" thickBot="1">
      <c r="A270" s="316"/>
      <c r="B270" s="318"/>
      <c r="C270" s="110" t="s">
        <v>794</v>
      </c>
    </row>
    <row r="271" spans="1:5" ht="15" thickBot="1">
      <c r="A271" s="116" t="s">
        <v>277</v>
      </c>
      <c r="B271" s="140">
        <v>943494</v>
      </c>
      <c r="C271" s="122">
        <v>52287</v>
      </c>
    </row>
    <row r="273" spans="1:5" ht="15" thickBot="1">
      <c r="A273" s="373" t="s">
        <v>939</v>
      </c>
      <c r="B273" s="373"/>
      <c r="C273" s="373"/>
      <c r="D273" s="373"/>
      <c r="E273" s="373"/>
    </row>
    <row r="274" spans="1:5" ht="28.3">
      <c r="A274" s="317" t="s">
        <v>279</v>
      </c>
      <c r="B274" s="108" t="s">
        <v>821</v>
      </c>
      <c r="C274" s="108" t="s">
        <v>894</v>
      </c>
      <c r="D274" s="108" t="s">
        <v>895</v>
      </c>
      <c r="E274" s="108" t="s">
        <v>242</v>
      </c>
    </row>
    <row r="275" spans="1:5" ht="17.149999999999999" thickBot="1">
      <c r="A275" s="318"/>
      <c r="B275" s="110" t="s">
        <v>243</v>
      </c>
      <c r="C275" s="110" t="s">
        <v>794</v>
      </c>
      <c r="D275" s="110" t="s">
        <v>794</v>
      </c>
      <c r="E275" s="110" t="s">
        <v>794</v>
      </c>
    </row>
    <row r="276" spans="1:5" ht="15" thickBot="1">
      <c r="A276" s="202" t="s">
        <v>280</v>
      </c>
      <c r="B276" s="151"/>
      <c r="C276" s="197"/>
      <c r="D276" s="197"/>
      <c r="E276" s="198"/>
    </row>
    <row r="277" spans="1:5" ht="15" thickBot="1">
      <c r="A277" s="214" t="s">
        <v>281</v>
      </c>
      <c r="B277" s="197"/>
      <c r="C277" s="197"/>
      <c r="D277" s="197"/>
      <c r="E277" s="198"/>
    </row>
    <row r="278" spans="1:5" ht="15" thickBot="1">
      <c r="A278" s="202" t="s">
        <v>282</v>
      </c>
      <c r="B278" s="197"/>
      <c r="C278" s="197"/>
      <c r="D278" s="197"/>
      <c r="E278" s="198"/>
    </row>
    <row r="279" spans="1:5" ht="15" thickBot="1">
      <c r="A279" s="202" t="s">
        <v>284</v>
      </c>
      <c r="B279" s="197"/>
      <c r="C279" s="197"/>
      <c r="D279" s="197"/>
      <c r="E279" s="198"/>
    </row>
    <row r="280" spans="1:5" ht="15" thickBot="1">
      <c r="A280" s="199" t="s">
        <v>285</v>
      </c>
      <c r="B280" s="204"/>
      <c r="C280" s="191"/>
      <c r="D280" s="191"/>
      <c r="E280" s="192"/>
    </row>
    <row r="281" spans="1:5" ht="28.75" thickBot="1">
      <c r="A281" s="190" t="s">
        <v>286</v>
      </c>
      <c r="B281" s="55">
        <v>4654</v>
      </c>
      <c r="C281" s="54">
        <v>316</v>
      </c>
      <c r="D281" s="54">
        <v>80</v>
      </c>
      <c r="E281" s="54">
        <v>396</v>
      </c>
    </row>
    <row r="282" spans="1:5" ht="28.75" thickBot="1">
      <c r="A282" s="190" t="s">
        <v>288</v>
      </c>
      <c r="B282" s="54">
        <v>3</v>
      </c>
      <c r="C282" s="54" t="s">
        <v>817</v>
      </c>
      <c r="D282" s="54" t="s">
        <v>817</v>
      </c>
      <c r="E282" s="54" t="s">
        <v>817</v>
      </c>
    </row>
    <row r="283" spans="1:5" ht="15" thickBot="1">
      <c r="A283" s="190" t="s">
        <v>300</v>
      </c>
      <c r="B283" s="55">
        <v>906128</v>
      </c>
      <c r="C283" s="55">
        <v>63230</v>
      </c>
      <c r="D283" s="55">
        <v>15676</v>
      </c>
      <c r="E283" s="55">
        <v>78906</v>
      </c>
    </row>
    <row r="284" spans="1:5" ht="28.75" thickBot="1">
      <c r="A284" s="190" t="s">
        <v>290</v>
      </c>
      <c r="B284" s="54">
        <v>2</v>
      </c>
      <c r="C284" s="54" t="s">
        <v>817</v>
      </c>
      <c r="D284" s="54">
        <v>0</v>
      </c>
      <c r="E284" s="54" t="s">
        <v>817</v>
      </c>
    </row>
    <row r="285" spans="1:5" ht="28.75" thickBot="1">
      <c r="A285" s="190" t="s">
        <v>291</v>
      </c>
      <c r="B285" s="55">
        <v>7169</v>
      </c>
      <c r="C285" s="54">
        <v>495</v>
      </c>
      <c r="D285" s="54">
        <v>129</v>
      </c>
      <c r="E285" s="54">
        <v>624</v>
      </c>
    </row>
    <row r="286" spans="1:5" ht="28.75" thickBot="1">
      <c r="A286" s="190" t="s">
        <v>292</v>
      </c>
      <c r="B286" s="55">
        <v>185832</v>
      </c>
      <c r="C286" s="55">
        <v>11261</v>
      </c>
      <c r="D286" s="55">
        <v>3754</v>
      </c>
      <c r="E286" s="55">
        <v>15015</v>
      </c>
    </row>
    <row r="287" spans="1:5" ht="15" thickBot="1">
      <c r="A287" s="190" t="s">
        <v>940</v>
      </c>
      <c r="B287" s="55">
        <v>5599</v>
      </c>
      <c r="C287" s="54">
        <v>343</v>
      </c>
      <c r="D287" s="54">
        <v>0</v>
      </c>
      <c r="E287" s="54">
        <v>343</v>
      </c>
    </row>
    <row r="288" spans="1:5" ht="15" thickBot="1">
      <c r="A288" s="190" t="s">
        <v>293</v>
      </c>
      <c r="B288" s="54">
        <v>416</v>
      </c>
      <c r="C288" s="54">
        <v>1</v>
      </c>
      <c r="D288" s="54">
        <v>7</v>
      </c>
      <c r="E288" s="54">
        <v>8</v>
      </c>
    </row>
    <row r="289" spans="1:5" ht="42.9" thickBot="1">
      <c r="A289" s="190" t="s">
        <v>294</v>
      </c>
      <c r="B289" s="55">
        <v>2094</v>
      </c>
      <c r="C289" s="54">
        <v>29</v>
      </c>
      <c r="D289" s="54">
        <v>38</v>
      </c>
      <c r="E289" s="54">
        <v>67</v>
      </c>
    </row>
    <row r="290" spans="1:5" ht="28.75" thickBot="1">
      <c r="A290" s="190" t="s">
        <v>295</v>
      </c>
      <c r="B290" s="54">
        <v>3</v>
      </c>
      <c r="C290" s="54" t="s">
        <v>817</v>
      </c>
      <c r="D290" s="54" t="s">
        <v>817</v>
      </c>
      <c r="E290" s="54" t="s">
        <v>817</v>
      </c>
    </row>
    <row r="291" spans="1:5" ht="15" thickBot="1">
      <c r="A291" s="199" t="s">
        <v>296</v>
      </c>
      <c r="B291" s="200"/>
      <c r="C291" s="188"/>
      <c r="D291" s="188"/>
      <c r="E291" s="189"/>
    </row>
    <row r="292" spans="1:5" ht="15" thickBot="1">
      <c r="A292" s="154" t="s">
        <v>941</v>
      </c>
      <c r="B292" s="364" t="s">
        <v>297</v>
      </c>
      <c r="C292" s="365"/>
      <c r="D292" s="365"/>
      <c r="E292" s="366"/>
    </row>
    <row r="293" spans="1:5" ht="15" thickBot="1">
      <c r="A293" s="199" t="s">
        <v>298</v>
      </c>
      <c r="B293" s="201"/>
      <c r="C293" s="191"/>
      <c r="D293" s="191"/>
      <c r="E293" s="192"/>
    </row>
    <row r="294" spans="1:5" ht="28.75" thickBot="1">
      <c r="A294" s="199" t="s">
        <v>299</v>
      </c>
      <c r="B294" s="191"/>
      <c r="C294" s="191"/>
      <c r="D294" s="191"/>
      <c r="E294" s="192"/>
    </row>
    <row r="295" spans="1:5" ht="15" thickBot="1">
      <c r="A295" s="190" t="s">
        <v>300</v>
      </c>
      <c r="B295" s="55">
        <v>1069</v>
      </c>
      <c r="C295" s="54">
        <v>75</v>
      </c>
      <c r="D295" s="54">
        <v>18</v>
      </c>
      <c r="E295" s="54">
        <v>93</v>
      </c>
    </row>
    <row r="296" spans="1:5" ht="15" thickBot="1">
      <c r="A296" s="202" t="s">
        <v>301</v>
      </c>
      <c r="B296" s="203"/>
      <c r="C296" s="193"/>
      <c r="D296" s="193"/>
      <c r="E296" s="194"/>
    </row>
    <row r="297" spans="1:5" ht="28.75" thickBot="1">
      <c r="A297" s="187" t="s">
        <v>302</v>
      </c>
      <c r="B297" s="195">
        <v>13825061</v>
      </c>
      <c r="C297" s="195">
        <v>971783</v>
      </c>
      <c r="D297" s="195">
        <v>246103</v>
      </c>
      <c r="E297" s="195">
        <v>1217886</v>
      </c>
    </row>
    <row r="298" spans="1:5" ht="15" thickBot="1">
      <c r="A298" s="111" t="s">
        <v>195</v>
      </c>
      <c r="B298" s="106">
        <v>14938030</v>
      </c>
      <c r="C298" s="106">
        <v>1047534</v>
      </c>
      <c r="D298" s="106">
        <v>265805</v>
      </c>
      <c r="E298" s="106">
        <v>1313339</v>
      </c>
    </row>
  </sheetData>
  <mergeCells count="55">
    <mergeCell ref="A254:E254"/>
    <mergeCell ref="A263:E263"/>
    <mergeCell ref="A268:E268"/>
    <mergeCell ref="A273:E273"/>
    <mergeCell ref="A274:A275"/>
    <mergeCell ref="A264:A265"/>
    <mergeCell ref="B264:B265"/>
    <mergeCell ref="A269:A270"/>
    <mergeCell ref="B269:B270"/>
    <mergeCell ref="B292:E292"/>
    <mergeCell ref="A3:E3"/>
    <mergeCell ref="A7:E7"/>
    <mergeCell ref="A22:E22"/>
    <mergeCell ref="A27:E27"/>
    <mergeCell ref="A40:E40"/>
    <mergeCell ref="A54:E54"/>
    <mergeCell ref="A66:E66"/>
    <mergeCell ref="A110:E110"/>
    <mergeCell ref="A119:E119"/>
    <mergeCell ref="A143:E143"/>
    <mergeCell ref="A158:E158"/>
    <mergeCell ref="A173:E173"/>
    <mergeCell ref="A185:E185"/>
    <mergeCell ref="A202:E202"/>
    <mergeCell ref="A255:A256"/>
    <mergeCell ref="A174:A175"/>
    <mergeCell ref="A186:A187"/>
    <mergeCell ref="A203:A204"/>
    <mergeCell ref="A215:A216"/>
    <mergeCell ref="B215:B216"/>
    <mergeCell ref="A214:E214"/>
    <mergeCell ref="B136:E136"/>
    <mergeCell ref="B137:E138"/>
    <mergeCell ref="A144:A145"/>
    <mergeCell ref="A159:A160"/>
    <mergeCell ref="D159:D160"/>
    <mergeCell ref="A105:B105"/>
    <mergeCell ref="A111:A112"/>
    <mergeCell ref="A120:A121"/>
    <mergeCell ref="A96:B96"/>
    <mergeCell ref="A97:B97"/>
    <mergeCell ref="A101:B101"/>
    <mergeCell ref="A102:B102"/>
    <mergeCell ref="A8:A10"/>
    <mergeCell ref="B8:C8"/>
    <mergeCell ref="D8:E8"/>
    <mergeCell ref="A28:A29"/>
    <mergeCell ref="A90:B90"/>
    <mergeCell ref="A83:B83"/>
    <mergeCell ref="A73:B73"/>
    <mergeCell ref="A41:A42"/>
    <mergeCell ref="D41:D42"/>
    <mergeCell ref="A55:A56"/>
    <mergeCell ref="A67:A68"/>
    <mergeCell ref="B67:B68"/>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E85A1-18F6-41D8-B824-4A0228771666}">
  <dimension ref="A1:M198"/>
  <sheetViews>
    <sheetView zoomScaleNormal="100" workbookViewId="0">
      <selection activeCell="E2" sqref="E2"/>
    </sheetView>
  </sheetViews>
  <sheetFormatPr defaultColWidth="9.15234375" defaultRowHeight="12.45"/>
  <cols>
    <col min="1" max="1" width="23.765625" style="17" customWidth="1"/>
    <col min="2" max="2" width="54.23046875" style="17" customWidth="1"/>
    <col min="3" max="3" width="22.23046875" style="4" bestFit="1" customWidth="1"/>
    <col min="4" max="4" width="6.4609375" style="4" bestFit="1" customWidth="1"/>
    <col min="5" max="5" width="39.69140625" style="17" customWidth="1"/>
    <col min="6" max="6" width="15.69140625" style="4" customWidth="1"/>
    <col min="7" max="8" width="15.69140625" style="4" bestFit="1" customWidth="1"/>
    <col min="9" max="9" width="16.3828125" style="4" bestFit="1" customWidth="1"/>
    <col min="10" max="12" width="13.84375" style="4" bestFit="1" customWidth="1"/>
    <col min="13" max="13" width="13.765625" style="4" bestFit="1" customWidth="1"/>
    <col min="14" max="16384" width="9.15234375" style="4"/>
  </cols>
  <sheetData>
    <row r="1" spans="1:13" s="15" customFormat="1" ht="40.75" customHeight="1">
      <c r="A1" s="320" t="s">
        <v>388</v>
      </c>
      <c r="B1" s="320"/>
      <c r="C1" s="320"/>
      <c r="D1" s="320"/>
      <c r="E1" s="230"/>
    </row>
    <row r="2" spans="1:13" s="19" customFormat="1" ht="143.6" customHeight="1">
      <c r="A2" s="319" t="s">
        <v>1102</v>
      </c>
      <c r="B2" s="319"/>
      <c r="C2" s="319"/>
      <c r="D2" s="319"/>
      <c r="E2" s="231"/>
    </row>
    <row r="3" spans="1:13" s="32" customFormat="1" ht="57" thickBot="1">
      <c r="A3" s="60" t="s">
        <v>389</v>
      </c>
      <c r="B3" s="223" t="s">
        <v>390</v>
      </c>
      <c r="C3" s="223" t="s">
        <v>391</v>
      </c>
      <c r="D3" s="223" t="s">
        <v>392</v>
      </c>
      <c r="E3" s="223" t="s">
        <v>393</v>
      </c>
      <c r="F3" s="60" t="s">
        <v>942</v>
      </c>
      <c r="G3" s="223" t="s">
        <v>943</v>
      </c>
      <c r="H3" s="223" t="s">
        <v>944</v>
      </c>
      <c r="I3" s="223" t="s">
        <v>945</v>
      </c>
      <c r="J3" s="223" t="s">
        <v>946</v>
      </c>
      <c r="K3" s="60" t="s">
        <v>947</v>
      </c>
      <c r="L3" s="223" t="s">
        <v>948</v>
      </c>
      <c r="M3" s="223" t="s">
        <v>949</v>
      </c>
    </row>
    <row r="4" spans="1:13" s="32" customFormat="1" ht="14.6" thickBot="1">
      <c r="A4" s="377" t="s">
        <v>394</v>
      </c>
      <c r="B4" s="225" t="s">
        <v>395</v>
      </c>
      <c r="C4" s="225" t="s">
        <v>396</v>
      </c>
      <c r="D4" s="225" t="s">
        <v>397</v>
      </c>
      <c r="E4" s="225"/>
      <c r="F4" s="226">
        <v>5.5706464174200008</v>
      </c>
      <c r="G4" s="226">
        <v>103.896910002</v>
      </c>
      <c r="H4" s="226">
        <v>288.2959044726</v>
      </c>
      <c r="I4" s="228">
        <v>397.76346089201996</v>
      </c>
      <c r="J4" s="226">
        <v>5.5706464174200008</v>
      </c>
      <c r="K4" s="226">
        <v>46.931335235486102</v>
      </c>
      <c r="L4" s="226">
        <v>284.47138961741911</v>
      </c>
      <c r="M4" s="228">
        <v>336.97337127032517</v>
      </c>
    </row>
    <row r="5" spans="1:13" s="32" customFormat="1" ht="14.6" thickBot="1">
      <c r="A5" s="378"/>
      <c r="B5" s="225" t="s">
        <v>398</v>
      </c>
      <c r="C5" s="225" t="s">
        <v>399</v>
      </c>
      <c r="D5" s="225" t="s">
        <v>400</v>
      </c>
      <c r="E5" s="225"/>
      <c r="F5" s="226">
        <v>4.220307</v>
      </c>
      <c r="G5" s="226">
        <v>135.27468240000002</v>
      </c>
      <c r="H5" s="226">
        <v>90.552239600000007</v>
      </c>
      <c r="I5" s="228">
        <v>230.04722900000002</v>
      </c>
      <c r="J5" s="226">
        <v>4.220307</v>
      </c>
      <c r="K5" s="226">
        <v>101.84718915117001</v>
      </c>
      <c r="L5" s="226">
        <v>96.184873761269998</v>
      </c>
      <c r="M5" s="228">
        <v>202.25236991244</v>
      </c>
    </row>
    <row r="6" spans="1:13" s="32" customFormat="1" ht="14.6" thickBot="1">
      <c r="A6" s="378"/>
      <c r="B6" s="225" t="s">
        <v>401</v>
      </c>
      <c r="C6" s="225" t="s">
        <v>402</v>
      </c>
      <c r="D6" s="225" t="s">
        <v>400</v>
      </c>
      <c r="E6" s="225"/>
      <c r="F6" s="226">
        <v>31.326899341560001</v>
      </c>
      <c r="G6" s="226">
        <v>25.620328800000003</v>
      </c>
      <c r="H6" s="226">
        <v>58.071343164800012</v>
      </c>
      <c r="I6" s="228">
        <v>115.01857130636002</v>
      </c>
      <c r="J6" s="226">
        <v>31.326899341560001</v>
      </c>
      <c r="K6" s="226">
        <v>25.722053150940006</v>
      </c>
      <c r="L6" s="226">
        <v>60.01171429394001</v>
      </c>
      <c r="M6" s="228">
        <v>117.06066678644002</v>
      </c>
    </row>
    <row r="7" spans="1:13" s="32" customFormat="1" ht="14.6" thickBot="1">
      <c r="A7" s="378"/>
      <c r="B7" s="225" t="s">
        <v>403</v>
      </c>
      <c r="C7" s="225" t="s">
        <v>404</v>
      </c>
      <c r="D7" s="225" t="s">
        <v>397</v>
      </c>
      <c r="E7" s="225"/>
      <c r="F7" s="226">
        <v>2936.3377979621323</v>
      </c>
      <c r="G7" s="226">
        <v>5471.7618702549998</v>
      </c>
      <c r="H7" s="226">
        <v>5467.6012134899202</v>
      </c>
      <c r="I7" s="228">
        <v>13875.700881707053</v>
      </c>
      <c r="J7" s="226">
        <v>2936.3377979621323</v>
      </c>
      <c r="K7" s="226">
        <v>4175.8727630509438</v>
      </c>
      <c r="L7" s="226">
        <v>5449.6694605121838</v>
      </c>
      <c r="M7" s="228">
        <v>12561.880021525261</v>
      </c>
    </row>
    <row r="8" spans="1:13" s="32" customFormat="1" ht="14.6" thickBot="1">
      <c r="A8" s="378"/>
      <c r="B8" s="225" t="s">
        <v>405</v>
      </c>
      <c r="C8" s="225" t="s">
        <v>406</v>
      </c>
      <c r="D8" s="225" t="s">
        <v>400</v>
      </c>
      <c r="E8" s="225"/>
      <c r="F8" s="226">
        <v>0</v>
      </c>
      <c r="G8" s="226">
        <v>23.468958800000003</v>
      </c>
      <c r="H8" s="226">
        <v>115.99631063999999</v>
      </c>
      <c r="I8" s="228">
        <v>139.46526943999999</v>
      </c>
      <c r="J8" s="226">
        <v>0</v>
      </c>
      <c r="K8" s="226">
        <v>5.8799807396099997</v>
      </c>
      <c r="L8" s="226">
        <v>115.08563934290999</v>
      </c>
      <c r="M8" s="228">
        <v>120.96562008251999</v>
      </c>
    </row>
    <row r="9" spans="1:13" s="32" customFormat="1" ht="14.6" thickBot="1">
      <c r="A9" s="378"/>
      <c r="B9" s="225" t="s">
        <v>407</v>
      </c>
      <c r="C9" s="225" t="s">
        <v>408</v>
      </c>
      <c r="D9" s="225" t="s">
        <v>400</v>
      </c>
      <c r="E9" s="225"/>
      <c r="F9" s="226">
        <v>66.828270196620025</v>
      </c>
      <c r="G9" s="226">
        <v>148.628648</v>
      </c>
      <c r="H9" s="226">
        <v>438.23611318859997</v>
      </c>
      <c r="I9" s="228">
        <v>653.69303138522002</v>
      </c>
      <c r="J9" s="226">
        <v>66.828270196620025</v>
      </c>
      <c r="K9" s="226">
        <v>71.6328472035555</v>
      </c>
      <c r="L9" s="226">
        <v>435.0277133700705</v>
      </c>
      <c r="M9" s="228">
        <v>573.48883077024607</v>
      </c>
    </row>
    <row r="10" spans="1:13" s="32" customFormat="1" ht="14.6" thickBot="1">
      <c r="A10" s="378"/>
      <c r="B10" s="225" t="s">
        <v>409</v>
      </c>
      <c r="C10" s="225" t="s">
        <v>410</v>
      </c>
      <c r="D10" s="225" t="s">
        <v>400</v>
      </c>
      <c r="E10" s="225"/>
      <c r="F10" s="226">
        <v>0</v>
      </c>
      <c r="G10" s="226">
        <v>5.2613352000000004</v>
      </c>
      <c r="H10" s="226">
        <v>46.175970769999999</v>
      </c>
      <c r="I10" s="228">
        <v>51.437305969999997</v>
      </c>
      <c r="J10" s="226">
        <v>0</v>
      </c>
      <c r="K10" s="226">
        <v>5.2822250922600009</v>
      </c>
      <c r="L10" s="226">
        <v>46.574441180059999</v>
      </c>
      <c r="M10" s="228">
        <v>51.856666272319998</v>
      </c>
    </row>
    <row r="11" spans="1:13" s="32" customFormat="1" ht="28.75" thickBot="1">
      <c r="A11" s="378"/>
      <c r="B11" s="225" t="s">
        <v>411</v>
      </c>
      <c r="C11" s="225" t="s">
        <v>412</v>
      </c>
      <c r="D11" s="225" t="s">
        <v>400</v>
      </c>
      <c r="E11" s="225"/>
      <c r="F11" s="226">
        <v>9.2135639999999999</v>
      </c>
      <c r="G11" s="226">
        <v>47.264580000000002</v>
      </c>
      <c r="H11" s="226">
        <v>269.69696475799998</v>
      </c>
      <c r="I11" s="228">
        <v>326.17510875800002</v>
      </c>
      <c r="J11" s="226">
        <v>9.2135639999999999</v>
      </c>
      <c r="K11" s="226">
        <v>15.387373251000001</v>
      </c>
      <c r="L11" s="226">
        <v>268.92208803900002</v>
      </c>
      <c r="M11" s="228">
        <v>293.52302529000002</v>
      </c>
    </row>
    <row r="12" spans="1:13" s="32" customFormat="1" ht="42.9" thickBot="1">
      <c r="A12" s="378"/>
      <c r="B12" s="225" t="s">
        <v>413</v>
      </c>
      <c r="C12" s="225" t="s">
        <v>413</v>
      </c>
      <c r="D12" s="225" t="s">
        <v>400</v>
      </c>
      <c r="E12" s="225" t="s">
        <v>1022</v>
      </c>
      <c r="F12" s="226">
        <v>6.8642597700000003</v>
      </c>
      <c r="G12" s="226">
        <v>13.914999999999999</v>
      </c>
      <c r="H12" s="226">
        <v>72.76688034</v>
      </c>
      <c r="I12" s="228">
        <v>93.546140109999996</v>
      </c>
      <c r="J12" s="226">
        <v>6.8642597700000003</v>
      </c>
      <c r="K12" s="226">
        <v>40.088540250000008</v>
      </c>
      <c r="L12" s="226">
        <v>75.18600309</v>
      </c>
      <c r="M12" s="228">
        <v>122.13880311000001</v>
      </c>
    </row>
    <row r="13" spans="1:13" s="32" customFormat="1" ht="85.3" thickBot="1">
      <c r="A13" s="376" t="s">
        <v>414</v>
      </c>
      <c r="B13" s="224" t="s">
        <v>415</v>
      </c>
      <c r="C13" s="224" t="s">
        <v>416</v>
      </c>
      <c r="D13" s="224" t="s">
        <v>397</v>
      </c>
      <c r="E13" s="224" t="s">
        <v>1020</v>
      </c>
      <c r="F13" s="227">
        <v>3.1812180624000002</v>
      </c>
      <c r="G13" s="227">
        <v>976.3297761</v>
      </c>
      <c r="H13" s="227">
        <v>398.686305334</v>
      </c>
      <c r="I13" s="229">
        <v>1378.1972994964001</v>
      </c>
      <c r="J13" s="227">
        <v>3.1812180624000002</v>
      </c>
      <c r="K13" s="227">
        <v>902.79542733327003</v>
      </c>
      <c r="L13" s="227">
        <v>428.47954979037002</v>
      </c>
      <c r="M13" s="229">
        <v>1334.4561951860401</v>
      </c>
    </row>
    <row r="14" spans="1:13" s="32" customFormat="1" ht="113.6" thickBot="1">
      <c r="A14" s="376"/>
      <c r="B14" s="224" t="s">
        <v>417</v>
      </c>
      <c r="C14" s="224" t="s">
        <v>418</v>
      </c>
      <c r="D14" s="224" t="s">
        <v>397</v>
      </c>
      <c r="E14" s="224" t="s">
        <v>1025</v>
      </c>
      <c r="F14" s="227">
        <v>7.2259509379680011</v>
      </c>
      <c r="G14" s="227">
        <v>1502.3352898070002</v>
      </c>
      <c r="H14" s="227">
        <v>1279.76259224668</v>
      </c>
      <c r="I14" s="229">
        <v>2789.323832991648</v>
      </c>
      <c r="J14" s="227">
        <v>7.2259509379680011</v>
      </c>
      <c r="K14" s="227">
        <v>326.48264223101057</v>
      </c>
      <c r="L14" s="227">
        <v>1219.633328820632</v>
      </c>
      <c r="M14" s="229">
        <v>1553.3419219896107</v>
      </c>
    </row>
    <row r="15" spans="1:13" s="32" customFormat="1" ht="57" thickBot="1">
      <c r="A15" s="376"/>
      <c r="B15" s="224" t="s">
        <v>425</v>
      </c>
      <c r="C15" s="224" t="s">
        <v>426</v>
      </c>
      <c r="D15" s="224" t="s">
        <v>400</v>
      </c>
      <c r="E15" s="224" t="s">
        <v>1033</v>
      </c>
      <c r="F15" s="227">
        <v>0</v>
      </c>
      <c r="G15" s="227">
        <v>50.222858400000007</v>
      </c>
      <c r="H15" s="227">
        <v>203.47300720000001</v>
      </c>
      <c r="I15" s="229">
        <v>253.69586560000002</v>
      </c>
      <c r="J15" s="227">
        <v>0</v>
      </c>
      <c r="K15" s="227">
        <v>50.422265976420007</v>
      </c>
      <c r="L15" s="227">
        <v>207.27666581902</v>
      </c>
      <c r="M15" s="229">
        <v>257.69893179543999</v>
      </c>
    </row>
    <row r="16" spans="1:13" s="32" customFormat="1" ht="85.3" thickBot="1">
      <c r="A16" s="376"/>
      <c r="B16" s="224" t="s">
        <v>429</v>
      </c>
      <c r="C16" s="224" t="s">
        <v>430</v>
      </c>
      <c r="D16" s="224" t="s">
        <v>397</v>
      </c>
      <c r="E16" s="224" t="s">
        <v>1036</v>
      </c>
      <c r="F16" s="227">
        <v>0</v>
      </c>
      <c r="G16" s="227">
        <v>8.515376100000001</v>
      </c>
      <c r="H16" s="227">
        <v>43.384289589999995</v>
      </c>
      <c r="I16" s="229">
        <v>51.899665689999999</v>
      </c>
      <c r="J16" s="227">
        <v>0</v>
      </c>
      <c r="K16" s="227">
        <v>0</v>
      </c>
      <c r="L16" s="227">
        <v>42.388985890000001</v>
      </c>
      <c r="M16" s="229">
        <v>42.388985890000001</v>
      </c>
    </row>
    <row r="17" spans="1:13" s="32" customFormat="1" ht="42.9" thickBot="1">
      <c r="A17" s="376"/>
      <c r="B17" s="224" t="s">
        <v>433</v>
      </c>
      <c r="C17" s="224" t="s">
        <v>434</v>
      </c>
      <c r="D17" s="224" t="s">
        <v>397</v>
      </c>
      <c r="E17" s="224" t="s">
        <v>1065</v>
      </c>
      <c r="F17" s="227">
        <v>460.58666072689181</v>
      </c>
      <c r="G17" s="227">
        <v>757.14474004099998</v>
      </c>
      <c r="H17" s="227">
        <v>1437.16741972572</v>
      </c>
      <c r="I17" s="229">
        <v>2654.8988204936118</v>
      </c>
      <c r="J17" s="227">
        <v>460.58666072689181</v>
      </c>
      <c r="K17" s="227">
        <v>726.62823918895276</v>
      </c>
      <c r="L17" s="227">
        <v>1469.1429438263801</v>
      </c>
      <c r="M17" s="229">
        <v>2656.3578437422248</v>
      </c>
    </row>
    <row r="18" spans="1:13" s="32" customFormat="1" ht="42.9" thickBot="1">
      <c r="A18" s="376"/>
      <c r="B18" s="224" t="s">
        <v>435</v>
      </c>
      <c r="C18" s="224" t="s">
        <v>436</v>
      </c>
      <c r="D18" s="224" t="s">
        <v>397</v>
      </c>
      <c r="E18" s="224" t="s">
        <v>1022</v>
      </c>
      <c r="F18" s="227">
        <v>0</v>
      </c>
      <c r="G18" s="227">
        <v>68.334985889999999</v>
      </c>
      <c r="H18" s="227">
        <v>305.17856124000002</v>
      </c>
      <c r="I18" s="229">
        <v>373.51354713000001</v>
      </c>
      <c r="J18" s="227">
        <v>0</v>
      </c>
      <c r="K18" s="227">
        <v>59.246775603720003</v>
      </c>
      <c r="L18" s="227">
        <v>305.89971746532001</v>
      </c>
      <c r="M18" s="229">
        <v>365.14649306903999</v>
      </c>
    </row>
    <row r="19" spans="1:13" s="32" customFormat="1" ht="14.6" thickBot="1">
      <c r="A19" s="376"/>
      <c r="B19" s="224" t="s">
        <v>437</v>
      </c>
      <c r="C19" s="224" t="s">
        <v>438</v>
      </c>
      <c r="D19" s="224" t="s">
        <v>397</v>
      </c>
      <c r="E19" s="224"/>
      <c r="F19" s="227">
        <v>0</v>
      </c>
      <c r="G19" s="227">
        <v>90.375499566000002</v>
      </c>
      <c r="H19" s="227">
        <v>17.565838213999999</v>
      </c>
      <c r="I19" s="229">
        <v>107.94133778</v>
      </c>
      <c r="J19" s="227">
        <v>0</v>
      </c>
      <c r="K19" s="227">
        <v>2.5455081048214439</v>
      </c>
      <c r="L19" s="227">
        <v>12.434221495839948</v>
      </c>
      <c r="M19" s="229">
        <v>14.979729600661392</v>
      </c>
    </row>
    <row r="20" spans="1:13" s="32" customFormat="1" ht="42.9" thickBot="1">
      <c r="A20" s="376"/>
      <c r="B20" s="224" t="s">
        <v>439</v>
      </c>
      <c r="C20" s="224" t="s">
        <v>440</v>
      </c>
      <c r="D20" s="224" t="s">
        <v>397</v>
      </c>
      <c r="E20" s="224" t="s">
        <v>1035</v>
      </c>
      <c r="F20" s="227">
        <v>0</v>
      </c>
      <c r="G20" s="227">
        <v>26.802959370000004</v>
      </c>
      <c r="H20" s="227">
        <v>47.530573480000001</v>
      </c>
      <c r="I20" s="229">
        <v>74.333532850000012</v>
      </c>
      <c r="J20" s="227">
        <v>0</v>
      </c>
      <c r="K20" s="227">
        <v>26.909379301862256</v>
      </c>
      <c r="L20" s="227">
        <v>49.560511852104753</v>
      </c>
      <c r="M20" s="229">
        <v>76.469891153967012</v>
      </c>
    </row>
    <row r="21" spans="1:13" s="32" customFormat="1" ht="42.9" thickBot="1">
      <c r="A21" s="376"/>
      <c r="B21" s="224" t="s">
        <v>441</v>
      </c>
      <c r="C21" s="224" t="s">
        <v>442</v>
      </c>
      <c r="D21" s="224" t="s">
        <v>397</v>
      </c>
      <c r="E21" s="224" t="s">
        <v>1022</v>
      </c>
      <c r="F21" s="227">
        <v>0</v>
      </c>
      <c r="G21" s="227">
        <v>134.903396558</v>
      </c>
      <c r="H21" s="227">
        <v>242.05683610200001</v>
      </c>
      <c r="I21" s="229">
        <v>376.96023266000003</v>
      </c>
      <c r="J21" s="227">
        <v>0</v>
      </c>
      <c r="K21" s="227">
        <v>46.331134967097448</v>
      </c>
      <c r="L21" s="227">
        <v>237.80165498639596</v>
      </c>
      <c r="M21" s="229">
        <v>284.13278995349339</v>
      </c>
    </row>
    <row r="22" spans="1:13" s="32" customFormat="1" ht="85.3" thickBot="1">
      <c r="A22" s="376"/>
      <c r="B22" s="224" t="s">
        <v>443</v>
      </c>
      <c r="C22" s="224" t="s">
        <v>950</v>
      </c>
      <c r="D22" s="224" t="s">
        <v>397</v>
      </c>
      <c r="E22" s="224" t="s">
        <v>1097</v>
      </c>
      <c r="F22" s="227">
        <v>3.4901346844800005</v>
      </c>
      <c r="G22" s="227">
        <v>299.58372369099999</v>
      </c>
      <c r="H22" s="227">
        <v>397.24403330579997</v>
      </c>
      <c r="I22" s="229">
        <v>700.31789168128</v>
      </c>
      <c r="J22" s="227">
        <v>3.4901346844800005</v>
      </c>
      <c r="K22" s="227">
        <v>268.25178063553653</v>
      </c>
      <c r="L22" s="227">
        <v>402.13243909118148</v>
      </c>
      <c r="M22" s="229">
        <v>673.87435441119806</v>
      </c>
    </row>
    <row r="23" spans="1:13" s="32" customFormat="1" ht="57" thickBot="1">
      <c r="A23" s="376"/>
      <c r="B23" s="224" t="s">
        <v>444</v>
      </c>
      <c r="C23" s="224" t="s">
        <v>445</v>
      </c>
      <c r="D23" s="224" t="s">
        <v>397</v>
      </c>
      <c r="E23" s="224" t="s">
        <v>1089</v>
      </c>
      <c r="F23" s="227">
        <v>0.22251875688000003</v>
      </c>
      <c r="G23" s="227"/>
      <c r="H23" s="227">
        <v>14.073069566799999</v>
      </c>
      <c r="I23" s="229">
        <v>14.295588323680001</v>
      </c>
      <c r="J23" s="227">
        <v>0.22251875688000003</v>
      </c>
      <c r="K23" s="227"/>
      <c r="L23" s="227">
        <v>14.073069566799999</v>
      </c>
      <c r="M23" s="229">
        <v>14.295588323680001</v>
      </c>
    </row>
    <row r="24" spans="1:13" s="32" customFormat="1" ht="14.6" thickBot="1">
      <c r="A24" s="376"/>
      <c r="B24" s="224" t="s">
        <v>446</v>
      </c>
      <c r="C24" s="224" t="s">
        <v>447</v>
      </c>
      <c r="D24" s="224" t="s">
        <v>397</v>
      </c>
      <c r="E24" s="224"/>
      <c r="F24" s="227">
        <v>0</v>
      </c>
      <c r="G24" s="227">
        <v>80.510493558000007</v>
      </c>
      <c r="H24" s="227">
        <v>41.276354222000002</v>
      </c>
      <c r="I24" s="229">
        <v>121.78684778</v>
      </c>
      <c r="J24" s="227">
        <v>0</v>
      </c>
      <c r="K24" s="227">
        <v>80.830156813104153</v>
      </c>
      <c r="L24" s="227">
        <v>47.373865245853651</v>
      </c>
      <c r="M24" s="229">
        <v>128.2040220589578</v>
      </c>
    </row>
    <row r="25" spans="1:13" s="32" customFormat="1" ht="14.15" customHeight="1" thickBot="1">
      <c r="A25" s="377" t="s">
        <v>448</v>
      </c>
      <c r="B25" s="225" t="s">
        <v>449</v>
      </c>
      <c r="C25" s="225" t="s">
        <v>450</v>
      </c>
      <c r="D25" s="225" t="s">
        <v>400</v>
      </c>
      <c r="E25" s="225"/>
      <c r="F25" s="226">
        <v>1846.7312023242002</v>
      </c>
      <c r="G25" s="226">
        <v>4919.8025237400007</v>
      </c>
      <c r="H25" s="226">
        <v>2037.6706118804</v>
      </c>
      <c r="I25" s="228">
        <v>8804.2043379446004</v>
      </c>
      <c r="J25" s="226">
        <v>1846.7312023242002</v>
      </c>
      <c r="K25" s="226">
        <v>3616.4966143679826</v>
      </c>
      <c r="L25" s="226">
        <v>1840.335947152842</v>
      </c>
      <c r="M25" s="228">
        <v>7303.5637638450244</v>
      </c>
    </row>
    <row r="26" spans="1:13" s="32" customFormat="1" ht="14.6" thickBot="1">
      <c r="A26" s="378"/>
      <c r="B26" s="225" t="s">
        <v>451</v>
      </c>
      <c r="C26" s="225" t="s">
        <v>452</v>
      </c>
      <c r="D26" s="225" t="s">
        <v>400</v>
      </c>
      <c r="E26" s="225"/>
      <c r="F26" s="226">
        <v>0</v>
      </c>
      <c r="G26" s="226">
        <v>65.136630240000002</v>
      </c>
      <c r="H26" s="226">
        <v>133.96000096</v>
      </c>
      <c r="I26" s="228">
        <v>199.09663119999999</v>
      </c>
      <c r="J26" s="226">
        <v>0</v>
      </c>
      <c r="K26" s="226">
        <v>0.53789960028599948</v>
      </c>
      <c r="L26" s="226">
        <v>129.45175449386599</v>
      </c>
      <c r="M26" s="228">
        <v>129.989654094152</v>
      </c>
    </row>
    <row r="27" spans="1:13" s="32" customFormat="1" ht="85.3" thickBot="1">
      <c r="A27" s="378"/>
      <c r="B27" s="225" t="s">
        <v>453</v>
      </c>
      <c r="C27" s="225" t="s">
        <v>454</v>
      </c>
      <c r="D27" s="225" t="s">
        <v>397</v>
      </c>
      <c r="E27" s="225" t="s">
        <v>1098</v>
      </c>
      <c r="F27" s="226">
        <v>435.50569895432807</v>
      </c>
      <c r="G27" s="226">
        <v>3857.7538675362484</v>
      </c>
      <c r="H27" s="226">
        <v>1562.4325545229128</v>
      </c>
      <c r="I27" s="228">
        <v>5855.6921210134897</v>
      </c>
      <c r="J27" s="226">
        <v>435.50569895432807</v>
      </c>
      <c r="K27" s="226">
        <v>4168.1743233740463</v>
      </c>
      <c r="L27" s="226">
        <v>1652.2382729132596</v>
      </c>
      <c r="M27" s="228">
        <v>6255.918295241634</v>
      </c>
    </row>
    <row r="28" spans="1:13" s="32" customFormat="1" ht="14.6" thickBot="1">
      <c r="A28" s="378"/>
      <c r="B28" s="225" t="s">
        <v>455</v>
      </c>
      <c r="C28" s="225" t="s">
        <v>456</v>
      </c>
      <c r="D28" s="225" t="s">
        <v>400</v>
      </c>
      <c r="E28" s="225"/>
      <c r="F28" s="226">
        <v>0</v>
      </c>
      <c r="G28" s="226">
        <v>92.727919999999997</v>
      </c>
      <c r="H28" s="226">
        <v>327.2253005905867</v>
      </c>
      <c r="I28" s="228">
        <v>419.95322059058674</v>
      </c>
      <c r="J28" s="226">
        <v>0</v>
      </c>
      <c r="K28" s="226">
        <v>36.112817250000006</v>
      </c>
      <c r="L28" s="226">
        <v>322.69731034058674</v>
      </c>
      <c r="M28" s="228">
        <v>358.81012759058672</v>
      </c>
    </row>
    <row r="29" spans="1:13" s="32" customFormat="1" ht="42.9" thickBot="1">
      <c r="A29" s="378"/>
      <c r="B29" s="225" t="s">
        <v>457</v>
      </c>
      <c r="C29" s="225" t="s">
        <v>458</v>
      </c>
      <c r="D29" s="225" t="s">
        <v>397</v>
      </c>
      <c r="E29" s="225" t="s">
        <v>1049</v>
      </c>
      <c r="F29" s="226">
        <v>34.789448900000004</v>
      </c>
      <c r="G29" s="226">
        <v>83.62621080000001</v>
      </c>
      <c r="H29" s="226">
        <v>107.52953916</v>
      </c>
      <c r="I29" s="228">
        <v>225.94519886</v>
      </c>
      <c r="J29" s="226">
        <v>34.789448900000004</v>
      </c>
      <c r="K29" s="226">
        <v>2.3554082510099978</v>
      </c>
      <c r="L29" s="226">
        <v>102.78115421631</v>
      </c>
      <c r="M29" s="228">
        <v>139.92601136732</v>
      </c>
    </row>
    <row r="30" spans="1:13" s="32" customFormat="1" ht="14.6" thickBot="1">
      <c r="A30" s="378"/>
      <c r="B30" s="225" t="s">
        <v>459</v>
      </c>
      <c r="C30" s="225" t="s">
        <v>460</v>
      </c>
      <c r="D30" s="225" t="s">
        <v>397</v>
      </c>
      <c r="E30" s="225"/>
      <c r="F30" s="226">
        <v>0</v>
      </c>
      <c r="G30" s="226">
        <v>22.824483000000004</v>
      </c>
      <c r="H30" s="226">
        <v>29.330457320000001</v>
      </c>
      <c r="I30" s="228">
        <v>52.154940320000001</v>
      </c>
      <c r="J30" s="226">
        <v>0</v>
      </c>
      <c r="K30" s="226">
        <v>0.64287231322500027</v>
      </c>
      <c r="L30" s="226">
        <v>28.034458967475</v>
      </c>
      <c r="M30" s="228">
        <v>28.677331280700002</v>
      </c>
    </row>
    <row r="31" spans="1:13" s="32" customFormat="1" ht="57" thickBot="1">
      <c r="A31" s="378"/>
      <c r="B31" s="225" t="s">
        <v>461</v>
      </c>
      <c r="C31" s="225" t="s">
        <v>462</v>
      </c>
      <c r="D31" s="225" t="s">
        <v>397</v>
      </c>
      <c r="E31" s="225" t="s">
        <v>1052</v>
      </c>
      <c r="F31" s="226">
        <v>33379.14587330458</v>
      </c>
      <c r="G31" s="226">
        <v>2859.78197043</v>
      </c>
      <c r="H31" s="226">
        <v>12716.647011594559</v>
      </c>
      <c r="I31" s="228">
        <v>48955.574855329141</v>
      </c>
      <c r="J31" s="226">
        <v>33379.14587330458</v>
      </c>
      <c r="K31" s="226">
        <v>4364.286902546487</v>
      </c>
      <c r="L31" s="226">
        <v>12973.487869399416</v>
      </c>
      <c r="M31" s="228">
        <v>50716.92064525048</v>
      </c>
    </row>
    <row r="32" spans="1:13" s="32" customFormat="1" ht="14.6" thickBot="1">
      <c r="A32" s="378"/>
      <c r="B32" s="225" t="s">
        <v>463</v>
      </c>
      <c r="C32" s="225" t="s">
        <v>464</v>
      </c>
      <c r="D32" s="225" t="s">
        <v>400</v>
      </c>
      <c r="E32" s="225"/>
      <c r="F32" s="226">
        <v>4125.6960251874807</v>
      </c>
      <c r="G32" s="226">
        <v>995.93752499999994</v>
      </c>
      <c r="H32" s="226">
        <v>2118.7202554084001</v>
      </c>
      <c r="I32" s="228">
        <v>7240.3538055958807</v>
      </c>
      <c r="J32" s="226">
        <v>4125.6960251874807</v>
      </c>
      <c r="K32" s="226">
        <v>333.69211020069002</v>
      </c>
      <c r="L32" s="226">
        <v>2093.2393309047902</v>
      </c>
      <c r="M32" s="228">
        <v>6552.6274662929609</v>
      </c>
    </row>
    <row r="33" spans="1:13" s="32" customFormat="1" ht="127.75" thickBot="1">
      <c r="A33" s="378"/>
      <c r="B33" s="225" t="s">
        <v>465</v>
      </c>
      <c r="C33" s="225" t="s">
        <v>466</v>
      </c>
      <c r="D33" s="225" t="s">
        <v>397</v>
      </c>
      <c r="E33" s="225" t="s">
        <v>1066</v>
      </c>
      <c r="F33" s="226">
        <v>1087.2429777374402</v>
      </c>
      <c r="G33" s="226">
        <v>653.00922299999991</v>
      </c>
      <c r="H33" s="226">
        <v>1654.1389699138001</v>
      </c>
      <c r="I33" s="228">
        <v>3394.3911706512404</v>
      </c>
      <c r="J33" s="226">
        <v>1087.2429777374402</v>
      </c>
      <c r="K33" s="226">
        <v>0</v>
      </c>
      <c r="L33" s="226">
        <v>1562.1658399138003</v>
      </c>
      <c r="M33" s="228">
        <v>2649.4088176512405</v>
      </c>
    </row>
    <row r="34" spans="1:13" s="32" customFormat="1" ht="42.9" thickBot="1">
      <c r="A34" s="378"/>
      <c r="B34" s="225" t="s">
        <v>467</v>
      </c>
      <c r="C34" s="225" t="s">
        <v>468</v>
      </c>
      <c r="D34" s="225" t="s">
        <v>400</v>
      </c>
      <c r="E34" s="225" t="s">
        <v>1074</v>
      </c>
      <c r="F34" s="226">
        <v>19.320046616640003</v>
      </c>
      <c r="G34" s="226">
        <v>138.92084492000001</v>
      </c>
      <c r="H34" s="226">
        <v>616.15589007919993</v>
      </c>
      <c r="I34" s="228">
        <v>774.39678161583993</v>
      </c>
      <c r="J34" s="226">
        <v>19.320046616640003</v>
      </c>
      <c r="K34" s="226">
        <v>46.015262333315988</v>
      </c>
      <c r="L34" s="226">
        <v>612.00092507199599</v>
      </c>
      <c r="M34" s="228">
        <v>677.33623402195201</v>
      </c>
    </row>
    <row r="35" spans="1:13" s="32" customFormat="1" ht="14.6" thickBot="1">
      <c r="A35" s="378"/>
      <c r="B35" s="225" t="s">
        <v>469</v>
      </c>
      <c r="C35" s="225" t="s">
        <v>470</v>
      </c>
      <c r="D35" s="225" t="s">
        <v>471</v>
      </c>
      <c r="E35" s="225"/>
      <c r="F35" s="226">
        <v>195436</v>
      </c>
      <c r="G35" s="226">
        <v>549788</v>
      </c>
      <c r="H35" s="226">
        <v>68877.789999999994</v>
      </c>
      <c r="I35" s="228">
        <v>814101.79</v>
      </c>
      <c r="J35" s="226">
        <v>195436</v>
      </c>
      <c r="K35" s="226">
        <v>551712.85549645289</v>
      </c>
      <c r="L35" s="226">
        <v>110108.62932493447</v>
      </c>
      <c r="M35" s="228">
        <v>857257.48482138733</v>
      </c>
    </row>
    <row r="36" spans="1:13" s="32" customFormat="1" ht="14.6" thickBot="1">
      <c r="A36" s="379"/>
      <c r="B36" s="225" t="s">
        <v>472</v>
      </c>
      <c r="C36" s="225" t="s">
        <v>473</v>
      </c>
      <c r="D36" s="225" t="s">
        <v>400</v>
      </c>
      <c r="E36" s="225"/>
      <c r="F36" s="226">
        <v>21.068356120416002</v>
      </c>
      <c r="G36" s="226">
        <v>518.53586268000004</v>
      </c>
      <c r="H36" s="226">
        <v>243.23151861816001</v>
      </c>
      <c r="I36" s="228">
        <v>782.83573741857606</v>
      </c>
      <c r="J36" s="226">
        <v>21.068356120416002</v>
      </c>
      <c r="K36" s="226">
        <v>520.59468575295898</v>
      </c>
      <c r="L36" s="226">
        <v>282.50314644238898</v>
      </c>
      <c r="M36" s="228">
        <v>824.16618831576397</v>
      </c>
    </row>
    <row r="37" spans="1:13" s="32" customFormat="1" ht="28.75" thickBot="1">
      <c r="A37" s="376" t="s">
        <v>474</v>
      </c>
      <c r="B37" s="224" t="s">
        <v>475</v>
      </c>
      <c r="C37" s="224" t="s">
        <v>476</v>
      </c>
      <c r="D37" s="224" t="s">
        <v>471</v>
      </c>
      <c r="E37" s="224" t="s">
        <v>477</v>
      </c>
      <c r="F37" s="227">
        <v>0</v>
      </c>
      <c r="G37" s="227">
        <v>0</v>
      </c>
      <c r="H37" s="227">
        <v>0</v>
      </c>
      <c r="I37" s="229">
        <v>0</v>
      </c>
      <c r="J37" s="227">
        <v>0</v>
      </c>
      <c r="K37" s="227">
        <v>0</v>
      </c>
      <c r="L37" s="227">
        <v>0</v>
      </c>
      <c r="M37" s="229">
        <v>0</v>
      </c>
    </row>
    <row r="38" spans="1:13" s="32" customFormat="1" ht="28.75" thickBot="1">
      <c r="A38" s="376"/>
      <c r="B38" s="224" t="s">
        <v>478</v>
      </c>
      <c r="C38" s="224" t="s">
        <v>479</v>
      </c>
      <c r="D38" s="224" t="s">
        <v>400</v>
      </c>
      <c r="E38" s="224" t="s">
        <v>480</v>
      </c>
      <c r="F38" s="227">
        <v>76.073657535072016</v>
      </c>
      <c r="G38" s="227"/>
      <c r="H38" s="227">
        <v>72.548959403520001</v>
      </c>
      <c r="I38" s="229">
        <v>148.62261693859202</v>
      </c>
      <c r="J38" s="227">
        <v>76.073657535072016</v>
      </c>
      <c r="K38" s="227"/>
      <c r="L38" s="227">
        <v>72.548959403520001</v>
      </c>
      <c r="M38" s="229">
        <v>148.62261693859202</v>
      </c>
    </row>
    <row r="39" spans="1:13" s="32" customFormat="1" ht="14.6" thickBot="1">
      <c r="A39" s="376"/>
      <c r="B39" s="224" t="s">
        <v>481</v>
      </c>
      <c r="C39" s="224" t="s">
        <v>482</v>
      </c>
      <c r="D39" s="224" t="s">
        <v>400</v>
      </c>
      <c r="E39" s="224" t="s">
        <v>477</v>
      </c>
      <c r="F39" s="227">
        <v>0</v>
      </c>
      <c r="G39" s="227">
        <v>0</v>
      </c>
      <c r="H39" s="227">
        <v>0</v>
      </c>
      <c r="I39" s="229">
        <v>0</v>
      </c>
      <c r="J39" s="227">
        <v>0</v>
      </c>
      <c r="K39" s="227">
        <v>0</v>
      </c>
      <c r="L39" s="227">
        <v>0</v>
      </c>
      <c r="M39" s="229">
        <v>0</v>
      </c>
    </row>
    <row r="40" spans="1:13" s="32" customFormat="1" ht="14.6" thickBot="1">
      <c r="A40" s="376"/>
      <c r="B40" s="224" t="s">
        <v>483</v>
      </c>
      <c r="C40" s="224" t="s">
        <v>484</v>
      </c>
      <c r="D40" s="224" t="s">
        <v>397</v>
      </c>
      <c r="E40" s="224" t="s">
        <v>477</v>
      </c>
      <c r="F40" s="227">
        <v>0</v>
      </c>
      <c r="G40" s="227">
        <v>0</v>
      </c>
      <c r="H40" s="227">
        <v>0</v>
      </c>
      <c r="I40" s="229">
        <v>0</v>
      </c>
      <c r="J40" s="227">
        <v>0</v>
      </c>
      <c r="K40" s="227">
        <v>0</v>
      </c>
      <c r="L40" s="227">
        <v>0</v>
      </c>
      <c r="M40" s="229">
        <v>0</v>
      </c>
    </row>
    <row r="41" spans="1:13" s="32" customFormat="1" ht="14.6" thickBot="1">
      <c r="A41" s="376"/>
      <c r="B41" s="241" t="s">
        <v>485</v>
      </c>
      <c r="C41" s="241" t="s">
        <v>486</v>
      </c>
      <c r="D41" s="241" t="s">
        <v>471</v>
      </c>
      <c r="E41" s="241"/>
      <c r="F41" s="242">
        <v>0</v>
      </c>
      <c r="G41" s="242">
        <v>52.073</v>
      </c>
      <c r="H41" s="242">
        <v>93.86</v>
      </c>
      <c r="I41" s="243">
        <v>145.93299999999999</v>
      </c>
      <c r="J41" s="242">
        <v>0</v>
      </c>
      <c r="K41" s="242">
        <v>4.5940000000000003</v>
      </c>
      <c r="L41" s="242">
        <v>90.271999999999991</v>
      </c>
      <c r="M41" s="243">
        <v>94.865999999999985</v>
      </c>
    </row>
    <row r="42" spans="1:13" s="32" customFormat="1" ht="14.6" thickBot="1">
      <c r="A42" s="376"/>
      <c r="B42" s="224" t="s">
        <v>487</v>
      </c>
      <c r="C42" s="224" t="s">
        <v>488</v>
      </c>
      <c r="D42" s="224" t="s">
        <v>397</v>
      </c>
      <c r="E42" s="224" t="s">
        <v>951</v>
      </c>
      <c r="F42" s="227">
        <v>0</v>
      </c>
      <c r="G42" s="227">
        <v>0</v>
      </c>
      <c r="H42" s="227">
        <v>0</v>
      </c>
      <c r="I42" s="229">
        <v>0</v>
      </c>
      <c r="J42" s="227">
        <v>0</v>
      </c>
      <c r="K42" s="227">
        <v>0</v>
      </c>
      <c r="L42" s="227">
        <v>0</v>
      </c>
      <c r="M42" s="229">
        <v>0</v>
      </c>
    </row>
    <row r="43" spans="1:13" s="32" customFormat="1" ht="57" thickBot="1">
      <c r="A43" s="376"/>
      <c r="B43" s="224" t="s">
        <v>489</v>
      </c>
      <c r="C43" s="224" t="s">
        <v>490</v>
      </c>
      <c r="D43" s="224" t="s">
        <v>400</v>
      </c>
      <c r="E43" s="224" t="s">
        <v>953</v>
      </c>
      <c r="F43" s="227">
        <v>229.63775647521601</v>
      </c>
      <c r="G43" s="227">
        <v>495.2286972</v>
      </c>
      <c r="H43" s="227">
        <v>791.84557214936001</v>
      </c>
      <c r="I43" s="229">
        <v>1516.7120258245761</v>
      </c>
      <c r="J43" s="227">
        <v>229.63775647521601</v>
      </c>
      <c r="K43" s="227">
        <v>368.03516406439502</v>
      </c>
      <c r="L43" s="227">
        <v>792.19423625810498</v>
      </c>
      <c r="M43" s="229">
        <v>1389.867156797716</v>
      </c>
    </row>
    <row r="44" spans="1:13" s="32" customFormat="1" ht="42.9" thickBot="1">
      <c r="A44" s="376"/>
      <c r="B44" s="224" t="s">
        <v>491</v>
      </c>
      <c r="C44" s="224" t="s">
        <v>952</v>
      </c>
      <c r="D44" s="224" t="s">
        <v>397</v>
      </c>
      <c r="E44" s="224" t="s">
        <v>492</v>
      </c>
      <c r="F44" s="227">
        <v>1021085.130056256</v>
      </c>
      <c r="G44" s="227">
        <v>627756.17791840003</v>
      </c>
      <c r="H44" s="227">
        <v>482004.42092400999</v>
      </c>
      <c r="I44" s="229">
        <v>2130845.7288986659</v>
      </c>
      <c r="J44" s="227">
        <v>1021085.130056256</v>
      </c>
      <c r="K44" s="227">
        <v>551689.03630508936</v>
      </c>
      <c r="L44" s="227">
        <v>493388.96491799253</v>
      </c>
      <c r="M44" s="229">
        <v>2066163.1312793379</v>
      </c>
    </row>
    <row r="45" spans="1:13" s="32" customFormat="1" ht="57" thickBot="1">
      <c r="A45" s="376"/>
      <c r="B45" s="224" t="s">
        <v>493</v>
      </c>
      <c r="C45" s="224" t="s">
        <v>494</v>
      </c>
      <c r="D45" s="224" t="s">
        <v>471</v>
      </c>
      <c r="E45" s="224" t="s">
        <v>953</v>
      </c>
      <c r="F45" s="227">
        <v>0</v>
      </c>
      <c r="G45" s="227">
        <v>46.166250835</v>
      </c>
      <c r="H45" s="227">
        <v>8.0199723300000016</v>
      </c>
      <c r="I45" s="229">
        <v>54.186223165000001</v>
      </c>
      <c r="J45" s="227">
        <v>0</v>
      </c>
      <c r="K45" s="227">
        <v>43.085498889314252</v>
      </c>
      <c r="L45" s="227">
        <v>7.3688006131167496</v>
      </c>
      <c r="M45" s="229">
        <v>50.454299502430999</v>
      </c>
    </row>
    <row r="46" spans="1:13" s="32" customFormat="1" ht="28.75" thickBot="1">
      <c r="A46" s="376"/>
      <c r="B46" s="224" t="s">
        <v>495</v>
      </c>
      <c r="C46" s="224" t="s">
        <v>496</v>
      </c>
      <c r="D46" s="224" t="s">
        <v>400</v>
      </c>
      <c r="E46" s="224" t="s">
        <v>477</v>
      </c>
      <c r="F46" s="227">
        <v>0</v>
      </c>
      <c r="G46" s="227"/>
      <c r="H46" s="227">
        <v>0.32190123999999998</v>
      </c>
      <c r="I46" s="229">
        <v>0.32190123999999998</v>
      </c>
      <c r="J46" s="227">
        <v>0</v>
      </c>
      <c r="K46" s="227"/>
      <c r="L46" s="227">
        <v>0.32190123999999998</v>
      </c>
      <c r="M46" s="229">
        <v>0.32190123999999998</v>
      </c>
    </row>
    <row r="47" spans="1:13" s="32" customFormat="1" ht="14.6" thickBot="1">
      <c r="A47" s="376"/>
      <c r="B47" s="224" t="s">
        <v>497</v>
      </c>
      <c r="C47" s="224" t="s">
        <v>498</v>
      </c>
      <c r="D47" s="224" t="s">
        <v>400</v>
      </c>
      <c r="E47" s="224" t="s">
        <v>477</v>
      </c>
      <c r="F47" s="227">
        <v>0</v>
      </c>
      <c r="G47" s="227">
        <v>0</v>
      </c>
      <c r="H47" s="227">
        <v>0</v>
      </c>
      <c r="I47" s="229">
        <v>0</v>
      </c>
      <c r="J47" s="227">
        <v>0</v>
      </c>
      <c r="K47" s="227">
        <v>0</v>
      </c>
      <c r="L47" s="227">
        <v>0</v>
      </c>
      <c r="M47" s="229">
        <v>0</v>
      </c>
    </row>
    <row r="48" spans="1:13" s="32" customFormat="1" ht="28.75" thickBot="1">
      <c r="A48" s="376"/>
      <c r="B48" s="224" t="s">
        <v>499</v>
      </c>
      <c r="C48" s="224" t="s">
        <v>500</v>
      </c>
      <c r="D48" s="224" t="s">
        <v>400</v>
      </c>
      <c r="E48" s="224" t="s">
        <v>477</v>
      </c>
      <c r="F48" s="227">
        <v>0</v>
      </c>
      <c r="G48" s="227">
        <v>0</v>
      </c>
      <c r="H48" s="227">
        <v>0</v>
      </c>
      <c r="I48" s="229">
        <v>0</v>
      </c>
      <c r="J48" s="227">
        <v>0</v>
      </c>
      <c r="K48" s="227">
        <v>0</v>
      </c>
      <c r="L48" s="227">
        <v>0</v>
      </c>
      <c r="M48" s="229">
        <v>0</v>
      </c>
    </row>
    <row r="49" spans="1:13" s="32" customFormat="1" ht="14.6" thickBot="1">
      <c r="A49" s="376"/>
      <c r="B49" s="224" t="s">
        <v>501</v>
      </c>
      <c r="C49" s="224" t="s">
        <v>502</v>
      </c>
      <c r="D49" s="224" t="s">
        <v>400</v>
      </c>
      <c r="E49" s="224" t="s">
        <v>477</v>
      </c>
      <c r="F49" s="227">
        <v>0</v>
      </c>
      <c r="G49" s="227">
        <v>0</v>
      </c>
      <c r="H49" s="227">
        <v>0</v>
      </c>
      <c r="I49" s="229">
        <v>0</v>
      </c>
      <c r="J49" s="227">
        <v>0</v>
      </c>
      <c r="K49" s="227">
        <v>0</v>
      </c>
      <c r="L49" s="227">
        <v>0</v>
      </c>
      <c r="M49" s="229">
        <v>0</v>
      </c>
    </row>
    <row r="50" spans="1:13" s="32" customFormat="1" ht="42.9" thickBot="1">
      <c r="A50" s="377" t="s">
        <v>503</v>
      </c>
      <c r="B50" s="225" t="s">
        <v>504</v>
      </c>
      <c r="C50" s="225" t="s">
        <v>505</v>
      </c>
      <c r="D50" s="225" t="s">
        <v>400</v>
      </c>
      <c r="E50" s="225" t="s">
        <v>1029</v>
      </c>
      <c r="F50" s="226">
        <v>0</v>
      </c>
      <c r="G50" s="226">
        <v>73.597679999999997</v>
      </c>
      <c r="H50" s="226">
        <v>128.04098759000001</v>
      </c>
      <c r="I50" s="228">
        <v>201.63866759000001</v>
      </c>
      <c r="J50" s="226">
        <v>0</v>
      </c>
      <c r="K50" s="226">
        <v>75.620239321500009</v>
      </c>
      <c r="L50" s="226">
        <v>133.5156828065</v>
      </c>
      <c r="M50" s="228">
        <v>209.135922128</v>
      </c>
    </row>
    <row r="51" spans="1:13" s="32" customFormat="1" ht="28.75" thickBot="1">
      <c r="A51" s="378"/>
      <c r="B51" s="225" t="s">
        <v>506</v>
      </c>
      <c r="C51" s="225" t="s">
        <v>507</v>
      </c>
      <c r="D51" s="225" t="s">
        <v>471</v>
      </c>
      <c r="E51" s="225"/>
      <c r="F51" s="226">
        <v>0</v>
      </c>
      <c r="G51" s="226">
        <v>12.8818459</v>
      </c>
      <c r="H51" s="226">
        <v>92.996596920000002</v>
      </c>
      <c r="I51" s="228">
        <v>105.87844282</v>
      </c>
      <c r="J51" s="226">
        <v>0</v>
      </c>
      <c r="K51" s="226">
        <v>0</v>
      </c>
      <c r="L51" s="226">
        <v>91.490926619999996</v>
      </c>
      <c r="M51" s="228">
        <v>91.490926619999996</v>
      </c>
    </row>
    <row r="52" spans="1:13" s="32" customFormat="1" ht="198.45" thickBot="1">
      <c r="A52" s="378"/>
      <c r="B52" s="225" t="s">
        <v>508</v>
      </c>
      <c r="C52" s="225" t="s">
        <v>509</v>
      </c>
      <c r="D52" s="225" t="s">
        <v>400</v>
      </c>
      <c r="E52" s="225" t="s">
        <v>1038</v>
      </c>
      <c r="F52" s="226">
        <v>15350.37404966885</v>
      </c>
      <c r="G52" s="226">
        <v>69715.529500000004</v>
      </c>
      <c r="H52" s="226">
        <v>10785.776943914423</v>
      </c>
      <c r="I52" s="228">
        <v>95851.680493583277</v>
      </c>
      <c r="J52" s="226">
        <v>15350.37404966885</v>
      </c>
      <c r="K52" s="226">
        <v>3128.1177286304978</v>
      </c>
      <c r="L52" s="226">
        <v>6983.1277752099222</v>
      </c>
      <c r="M52" s="228">
        <v>25461.61955350927</v>
      </c>
    </row>
    <row r="53" spans="1:13" s="32" customFormat="1" ht="14.6" thickBot="1">
      <c r="A53" s="378"/>
      <c r="B53" s="225" t="s">
        <v>510</v>
      </c>
      <c r="C53" s="225" t="s">
        <v>511</v>
      </c>
      <c r="D53" s="225" t="s">
        <v>397</v>
      </c>
      <c r="E53" s="225"/>
      <c r="F53" s="226">
        <v>0</v>
      </c>
      <c r="G53" s="226">
        <v>59.239488000000001</v>
      </c>
      <c r="H53" s="226">
        <v>78.840521289999998</v>
      </c>
      <c r="I53" s="228">
        <v>138.08000928999999</v>
      </c>
      <c r="J53" s="226">
        <v>0</v>
      </c>
      <c r="K53" s="226">
        <v>1.668534033599993</v>
      </c>
      <c r="L53" s="226">
        <v>75.476840331600002</v>
      </c>
      <c r="M53" s="228">
        <v>77.145374365199984</v>
      </c>
    </row>
    <row r="54" spans="1:13" s="32" customFormat="1" ht="57" thickBot="1">
      <c r="A54" s="378"/>
      <c r="B54" s="225" t="s">
        <v>512</v>
      </c>
      <c r="C54" s="225" t="s">
        <v>513</v>
      </c>
      <c r="D54" s="225" t="s">
        <v>397</v>
      </c>
      <c r="E54" s="225" t="s">
        <v>1053</v>
      </c>
      <c r="F54" s="226">
        <v>0</v>
      </c>
      <c r="G54" s="226"/>
      <c r="H54" s="226">
        <v>712.92366934999995</v>
      </c>
      <c r="I54" s="228">
        <v>712.92366934999995</v>
      </c>
      <c r="J54" s="226">
        <v>0</v>
      </c>
      <c r="K54" s="226"/>
      <c r="L54" s="226">
        <v>712.92366934999995</v>
      </c>
      <c r="M54" s="228">
        <v>712.92366934999995</v>
      </c>
    </row>
    <row r="55" spans="1:13" s="32" customFormat="1" ht="14.6" thickBot="1">
      <c r="A55" s="378"/>
      <c r="B55" s="225" t="s">
        <v>514</v>
      </c>
      <c r="C55" s="225" t="s">
        <v>515</v>
      </c>
      <c r="D55" s="225" t="s">
        <v>397</v>
      </c>
      <c r="E55" s="225"/>
      <c r="F55" s="226">
        <v>0</v>
      </c>
      <c r="G55" s="226">
        <v>32.786259659999999</v>
      </c>
      <c r="H55" s="226">
        <v>64.626686059999997</v>
      </c>
      <c r="I55" s="228">
        <v>97.412945719999996</v>
      </c>
      <c r="J55" s="226">
        <v>0</v>
      </c>
      <c r="K55" s="226">
        <v>28.214088011739001</v>
      </c>
      <c r="L55" s="226">
        <v>64.626068656409004</v>
      </c>
      <c r="M55" s="228">
        <v>92.840156668147998</v>
      </c>
    </row>
    <row r="56" spans="1:13" s="32" customFormat="1" ht="99.45" thickBot="1">
      <c r="A56" s="380" t="s">
        <v>516</v>
      </c>
      <c r="B56" s="224" t="s">
        <v>517</v>
      </c>
      <c r="C56" s="224" t="s">
        <v>954</v>
      </c>
      <c r="D56" s="224" t="s">
        <v>397</v>
      </c>
      <c r="E56" s="224" t="s">
        <v>1023</v>
      </c>
      <c r="F56" s="227">
        <v>0</v>
      </c>
      <c r="G56" s="227">
        <v>8.9115331800000011</v>
      </c>
      <c r="H56" s="227">
        <v>44.43697092</v>
      </c>
      <c r="I56" s="229">
        <v>53.3485041</v>
      </c>
      <c r="J56" s="227">
        <v>0</v>
      </c>
      <c r="K56" s="227">
        <v>0.25100143340849995</v>
      </c>
      <c r="L56" s="227">
        <v>43.930964614413504</v>
      </c>
      <c r="M56" s="229">
        <v>44.181966047822002</v>
      </c>
    </row>
    <row r="57" spans="1:13" s="32" customFormat="1" ht="113.6" thickBot="1">
      <c r="A57" s="380"/>
      <c r="B57" s="224" t="s">
        <v>518</v>
      </c>
      <c r="C57" s="224" t="s">
        <v>519</v>
      </c>
      <c r="D57" s="224" t="s">
        <v>397</v>
      </c>
      <c r="E57" s="224" t="s">
        <v>1099</v>
      </c>
      <c r="F57" s="227">
        <v>0</v>
      </c>
      <c r="G57" s="227">
        <v>78.937034576000002</v>
      </c>
      <c r="H57" s="227">
        <v>160.29685720000001</v>
      </c>
      <c r="I57" s="229">
        <v>239.23389177600001</v>
      </c>
      <c r="J57" s="227">
        <v>0</v>
      </c>
      <c r="K57" s="227">
        <v>69.033422635590597</v>
      </c>
      <c r="L57" s="227">
        <v>161.31865478680859</v>
      </c>
      <c r="M57" s="229">
        <v>230.35207742239919</v>
      </c>
    </row>
    <row r="58" spans="1:13" s="32" customFormat="1" ht="42.9" thickBot="1">
      <c r="A58" s="380"/>
      <c r="B58" s="224" t="s">
        <v>520</v>
      </c>
      <c r="C58" s="224" t="s">
        <v>521</v>
      </c>
      <c r="D58" s="224" t="s">
        <v>400</v>
      </c>
      <c r="E58" s="224" t="s">
        <v>1022</v>
      </c>
      <c r="F58" s="227">
        <v>0</v>
      </c>
      <c r="G58" s="227">
        <v>117.02297902041759</v>
      </c>
      <c r="H58" s="227">
        <v>51.947378738813185</v>
      </c>
      <c r="I58" s="229">
        <v>168.97035775923078</v>
      </c>
      <c r="J58" s="227">
        <v>0</v>
      </c>
      <c r="K58" s="227">
        <v>89.525681976991848</v>
      </c>
      <c r="L58" s="227">
        <v>57.012885643542099</v>
      </c>
      <c r="M58" s="229">
        <v>146.53856762053394</v>
      </c>
    </row>
    <row r="59" spans="1:13" s="32" customFormat="1" ht="42.9" thickBot="1">
      <c r="A59" s="380"/>
      <c r="B59" s="224" t="s">
        <v>522</v>
      </c>
      <c r="C59" s="224" t="s">
        <v>955</v>
      </c>
      <c r="D59" s="224" t="s">
        <v>400</v>
      </c>
      <c r="E59" s="224" t="s">
        <v>1050</v>
      </c>
      <c r="F59" s="227">
        <v>12.007007335296002</v>
      </c>
      <c r="G59" s="227">
        <v>354.54724432</v>
      </c>
      <c r="H59" s="227">
        <v>416.41118383015998</v>
      </c>
      <c r="I59" s="229">
        <v>782.96543548545606</v>
      </c>
      <c r="J59" s="227">
        <v>12.007007335296002</v>
      </c>
      <c r="K59" s="227">
        <v>169.94542977046532</v>
      </c>
      <c r="L59" s="227">
        <v>410.3759028433343</v>
      </c>
      <c r="M59" s="229">
        <v>592.32833994909561</v>
      </c>
    </row>
    <row r="60" spans="1:13" s="32" customFormat="1" ht="71.150000000000006" thickBot="1">
      <c r="A60" s="380"/>
      <c r="B60" s="224" t="s">
        <v>523</v>
      </c>
      <c r="C60" s="224" t="s">
        <v>524</v>
      </c>
      <c r="D60" s="224" t="s">
        <v>397</v>
      </c>
      <c r="E60" s="224" t="s">
        <v>1054</v>
      </c>
      <c r="F60" s="227">
        <v>52.681305046319991</v>
      </c>
      <c r="G60" s="227">
        <v>2252.2236587673533</v>
      </c>
      <c r="H60" s="227">
        <v>1698.5253922872023</v>
      </c>
      <c r="I60" s="229">
        <v>4003.4303561008755</v>
      </c>
      <c r="J60" s="227">
        <v>52.681305046319991</v>
      </c>
      <c r="K60" s="227">
        <v>563.94649293729628</v>
      </c>
      <c r="L60" s="227">
        <v>1611.6157407031612</v>
      </c>
      <c r="M60" s="229">
        <v>2228.2435386867774</v>
      </c>
    </row>
    <row r="61" spans="1:13" s="32" customFormat="1" ht="14.6" thickBot="1">
      <c r="A61" s="380"/>
      <c r="B61" s="224" t="s">
        <v>525</v>
      </c>
      <c r="C61" s="224" t="s">
        <v>526</v>
      </c>
      <c r="D61" s="224" t="s">
        <v>397</v>
      </c>
      <c r="E61" s="224"/>
      <c r="F61" s="227">
        <v>0</v>
      </c>
      <c r="G61" s="227">
        <v>678.504647353</v>
      </c>
      <c r="H61" s="227">
        <v>206.520849908</v>
      </c>
      <c r="I61" s="229">
        <v>885.02549726100006</v>
      </c>
      <c r="J61" s="227">
        <v>0</v>
      </c>
      <c r="K61" s="227">
        <v>640.77161639196515</v>
      </c>
      <c r="L61" s="227">
        <v>223.82505525816811</v>
      </c>
      <c r="M61" s="229">
        <v>864.5966716501332</v>
      </c>
    </row>
    <row r="62" spans="1:13" s="32" customFormat="1" ht="156" thickBot="1">
      <c r="A62" s="380"/>
      <c r="B62" s="224" t="s">
        <v>527</v>
      </c>
      <c r="C62" s="224" t="s">
        <v>528</v>
      </c>
      <c r="D62" s="224" t="s">
        <v>397</v>
      </c>
      <c r="E62" s="224" t="s">
        <v>1088</v>
      </c>
      <c r="F62" s="227">
        <v>4.2660272865960005</v>
      </c>
      <c r="G62" s="227">
        <v>546.09376825900006</v>
      </c>
      <c r="H62" s="227">
        <v>537.04753683915999</v>
      </c>
      <c r="I62" s="229">
        <v>1087.407332384756</v>
      </c>
      <c r="J62" s="227">
        <v>4.2660272865960005</v>
      </c>
      <c r="K62" s="227">
        <v>553.97971377659701</v>
      </c>
      <c r="L62" s="227">
        <v>552.63128950216696</v>
      </c>
      <c r="M62" s="229">
        <v>1110.87703056536</v>
      </c>
    </row>
    <row r="63" spans="1:13" s="32" customFormat="1" ht="42.9" thickBot="1">
      <c r="A63" s="380"/>
      <c r="B63" s="224" t="s">
        <v>529</v>
      </c>
      <c r="C63" s="224" t="s">
        <v>530</v>
      </c>
      <c r="D63" s="224" t="s">
        <v>397</v>
      </c>
      <c r="E63" s="224" t="s">
        <v>1022</v>
      </c>
      <c r="F63" s="227">
        <v>0</v>
      </c>
      <c r="G63" s="227">
        <v>62.671824599999994</v>
      </c>
      <c r="H63" s="227">
        <v>40.64939622</v>
      </c>
      <c r="I63" s="229">
        <v>103.32122081999999</v>
      </c>
      <c r="J63" s="227">
        <v>0</v>
      </c>
      <c r="K63" s="227">
        <v>1.7652089142450014</v>
      </c>
      <c r="L63" s="227">
        <v>37.090823549094999</v>
      </c>
      <c r="M63" s="229">
        <v>38.85603246334</v>
      </c>
    </row>
    <row r="64" spans="1:13" s="32" customFormat="1" ht="28.75" thickBot="1">
      <c r="A64" s="380"/>
      <c r="B64" s="224" t="s">
        <v>531</v>
      </c>
      <c r="C64" s="224" t="s">
        <v>532</v>
      </c>
      <c r="D64" s="224" t="s">
        <v>397</v>
      </c>
      <c r="E64" s="224" t="s">
        <v>1095</v>
      </c>
      <c r="F64" s="227">
        <v>0</v>
      </c>
      <c r="G64" s="227">
        <v>0</v>
      </c>
      <c r="H64" s="227">
        <v>0</v>
      </c>
      <c r="I64" s="229">
        <v>0</v>
      </c>
      <c r="J64" s="227">
        <v>0</v>
      </c>
      <c r="K64" s="227">
        <v>0</v>
      </c>
      <c r="L64" s="227">
        <v>0</v>
      </c>
      <c r="M64" s="229">
        <v>0</v>
      </c>
    </row>
    <row r="65" spans="1:13" s="32" customFormat="1" ht="141.9" thickBot="1">
      <c r="A65" s="377" t="s">
        <v>533</v>
      </c>
      <c r="B65" s="225" t="s">
        <v>534</v>
      </c>
      <c r="C65" s="225" t="s">
        <v>534</v>
      </c>
      <c r="D65" s="225" t="s">
        <v>471</v>
      </c>
      <c r="E65" s="225" t="s">
        <v>1024</v>
      </c>
      <c r="F65" s="226">
        <v>404.00842529794483</v>
      </c>
      <c r="G65" s="226">
        <v>4906.7427106266668</v>
      </c>
      <c r="H65" s="226">
        <v>2994.1488985905626</v>
      </c>
      <c r="I65" s="228">
        <v>8304.9000345151744</v>
      </c>
      <c r="J65" s="226">
        <v>404.00842529794483</v>
      </c>
      <c r="K65" s="226">
        <v>10856.980141557409</v>
      </c>
      <c r="L65" s="226">
        <v>3608.6574482957662</v>
      </c>
      <c r="M65" s="228">
        <v>14869.64601515112</v>
      </c>
    </row>
    <row r="66" spans="1:13" s="32" customFormat="1" ht="14.6" thickBot="1">
      <c r="A66" s="378"/>
      <c r="B66" s="225" t="s">
        <v>536</v>
      </c>
      <c r="C66" s="225" t="s">
        <v>537</v>
      </c>
      <c r="D66" s="225" t="s">
        <v>397</v>
      </c>
      <c r="E66" s="225"/>
      <c r="F66" s="226">
        <v>22.495443942988</v>
      </c>
      <c r="G66" s="226">
        <v>2910.5411984769999</v>
      </c>
      <c r="H66" s="226">
        <v>2405.1150861636802</v>
      </c>
      <c r="I66" s="228">
        <v>5338.151728583668</v>
      </c>
      <c r="J66" s="226">
        <v>22.495443942988</v>
      </c>
      <c r="K66" s="226">
        <v>2540.5646282879707</v>
      </c>
      <c r="L66" s="226">
        <v>2453.0062428662686</v>
      </c>
      <c r="M66" s="228">
        <v>5016.0663150972277</v>
      </c>
    </row>
    <row r="67" spans="1:13" s="32" customFormat="1" ht="14.6" thickBot="1">
      <c r="A67" s="378"/>
      <c r="B67" s="225" t="s">
        <v>538</v>
      </c>
      <c r="C67" s="225" t="s">
        <v>539</v>
      </c>
      <c r="D67" s="225" t="s">
        <v>471</v>
      </c>
      <c r="E67" s="225"/>
      <c r="F67" s="226">
        <v>24.510456309600009</v>
      </c>
      <c r="G67" s="226">
        <v>695.41911970000001</v>
      </c>
      <c r="H67" s="226">
        <v>314.05389923040002</v>
      </c>
      <c r="I67" s="228">
        <v>1033.98347524</v>
      </c>
      <c r="J67" s="226">
        <v>24.510456309600009</v>
      </c>
      <c r="K67" s="226">
        <v>2003.4737600224953</v>
      </c>
      <c r="L67" s="226">
        <v>434.95251319024504</v>
      </c>
      <c r="M67" s="228">
        <v>2462.9367295223401</v>
      </c>
    </row>
    <row r="68" spans="1:13" s="32" customFormat="1" ht="57" thickBot="1">
      <c r="A68" s="378"/>
      <c r="B68" s="225" t="s">
        <v>956</v>
      </c>
      <c r="C68" s="225" t="s">
        <v>957</v>
      </c>
      <c r="D68" s="225" t="s">
        <v>471</v>
      </c>
      <c r="E68" s="225" t="s">
        <v>1047</v>
      </c>
      <c r="F68" s="226">
        <v>30.471757742860003</v>
      </c>
      <c r="G68" s="226">
        <v>1053.85199816</v>
      </c>
      <c r="H68" s="226">
        <v>197.753522425</v>
      </c>
      <c r="I68" s="228">
        <v>1282.0772783278601</v>
      </c>
      <c r="J68" s="226">
        <v>30.471757742860003</v>
      </c>
      <c r="K68" s="226">
        <v>311.41669444842603</v>
      </c>
      <c r="L68" s="226">
        <v>157.35534338120598</v>
      </c>
      <c r="M68" s="228">
        <v>499.24379557249199</v>
      </c>
    </row>
    <row r="69" spans="1:13" s="32" customFormat="1" ht="14.6" thickBot="1">
      <c r="A69" s="378"/>
      <c r="B69" s="225" t="s">
        <v>540</v>
      </c>
      <c r="C69" s="225" t="s">
        <v>541</v>
      </c>
      <c r="D69" s="225" t="s">
        <v>400</v>
      </c>
      <c r="E69" s="225"/>
      <c r="F69" s="226">
        <v>0.66554133858000009</v>
      </c>
      <c r="G69" s="226">
        <v>277.25138100000004</v>
      </c>
      <c r="H69" s="226">
        <v>220.91318956679999</v>
      </c>
      <c r="I69" s="228">
        <v>498.83011190538002</v>
      </c>
      <c r="J69" s="226">
        <v>0.66554133858000009</v>
      </c>
      <c r="K69" s="226">
        <v>60.012287585001012</v>
      </c>
      <c r="L69" s="226">
        <v>212.25989239933099</v>
      </c>
      <c r="M69" s="228">
        <v>272.93772132291201</v>
      </c>
    </row>
    <row r="70" spans="1:13" s="32" customFormat="1" ht="99.45" thickBot="1">
      <c r="A70" s="378"/>
      <c r="B70" s="225" t="s">
        <v>958</v>
      </c>
      <c r="C70" s="225" t="s">
        <v>959</v>
      </c>
      <c r="D70" s="225" t="s">
        <v>397</v>
      </c>
      <c r="E70" s="225" t="s">
        <v>1055</v>
      </c>
      <c r="F70" s="226">
        <v>1519.1100374857122</v>
      </c>
      <c r="G70" s="226">
        <v>13444.808691810398</v>
      </c>
      <c r="H70" s="226">
        <v>2176.9235824891944</v>
      </c>
      <c r="I70" s="228">
        <v>17140.842311785305</v>
      </c>
      <c r="J70" s="226">
        <v>1519.1100374857122</v>
      </c>
      <c r="K70" s="226">
        <v>10515.235263847924</v>
      </c>
      <c r="L70" s="226">
        <v>2197.6841188975295</v>
      </c>
      <c r="M70" s="228">
        <v>14232.029420231165</v>
      </c>
    </row>
    <row r="71" spans="1:13" s="32" customFormat="1" ht="14.6" thickBot="1">
      <c r="A71" s="378"/>
      <c r="B71" s="225" t="s">
        <v>542</v>
      </c>
      <c r="C71" s="225" t="s">
        <v>543</v>
      </c>
      <c r="D71" s="225" t="s">
        <v>397</v>
      </c>
      <c r="E71" s="225"/>
      <c r="F71" s="226">
        <v>0</v>
      </c>
      <c r="G71" s="226">
        <v>177.270078084</v>
      </c>
      <c r="H71" s="226">
        <v>173.481885506</v>
      </c>
      <c r="I71" s="228">
        <v>350.75196359</v>
      </c>
      <c r="J71" s="226">
        <v>0</v>
      </c>
      <c r="K71" s="226">
        <v>41.586041486652299</v>
      </c>
      <c r="L71" s="226">
        <v>168.3857315254713</v>
      </c>
      <c r="M71" s="228">
        <v>209.97177301212361</v>
      </c>
    </row>
    <row r="72" spans="1:13" s="32" customFormat="1" ht="14.6" thickBot="1">
      <c r="A72" s="378"/>
      <c r="B72" s="225" t="s">
        <v>544</v>
      </c>
      <c r="C72" s="225" t="s">
        <v>545</v>
      </c>
      <c r="D72" s="225" t="s">
        <v>397</v>
      </c>
      <c r="E72" s="225"/>
      <c r="F72" s="226">
        <v>0</v>
      </c>
      <c r="G72" s="226">
        <v>341.33659905400003</v>
      </c>
      <c r="H72" s="226">
        <v>326.13082449799998</v>
      </c>
      <c r="I72" s="228">
        <v>667.46742355200001</v>
      </c>
      <c r="J72" s="226">
        <v>0</v>
      </c>
      <c r="K72" s="226">
        <v>302.79001422165214</v>
      </c>
      <c r="L72" s="226">
        <v>330.9066447009651</v>
      </c>
      <c r="M72" s="228">
        <v>633.69665892261719</v>
      </c>
    </row>
    <row r="73" spans="1:13" s="32" customFormat="1" ht="57" thickBot="1">
      <c r="A73" s="378"/>
      <c r="B73" s="225" t="s">
        <v>960</v>
      </c>
      <c r="C73" s="225" t="s">
        <v>961</v>
      </c>
      <c r="D73" s="225" t="s">
        <v>471</v>
      </c>
      <c r="E73" s="225" t="s">
        <v>1073</v>
      </c>
      <c r="F73" s="226">
        <v>0</v>
      </c>
      <c r="G73" s="226">
        <v>0</v>
      </c>
      <c r="H73" s="226">
        <v>0</v>
      </c>
      <c r="I73" s="228">
        <v>0</v>
      </c>
      <c r="J73" s="226">
        <v>0</v>
      </c>
      <c r="K73" s="226">
        <v>0</v>
      </c>
      <c r="L73" s="226">
        <v>0</v>
      </c>
      <c r="M73" s="228">
        <v>0</v>
      </c>
    </row>
    <row r="74" spans="1:13" s="32" customFormat="1" ht="57" thickBot="1">
      <c r="A74" s="378"/>
      <c r="B74" s="225" t="s">
        <v>546</v>
      </c>
      <c r="C74" s="225" t="s">
        <v>547</v>
      </c>
      <c r="D74" s="225" t="s">
        <v>397</v>
      </c>
      <c r="E74" s="225" t="s">
        <v>1069</v>
      </c>
      <c r="F74" s="226">
        <v>0</v>
      </c>
      <c r="G74" s="226"/>
      <c r="H74" s="226">
        <v>21.95097153</v>
      </c>
      <c r="I74" s="228">
        <v>21.95097153</v>
      </c>
      <c r="J74" s="226">
        <v>0</v>
      </c>
      <c r="K74" s="226"/>
      <c r="L74" s="226">
        <v>21.95097153</v>
      </c>
      <c r="M74" s="228">
        <v>21.95097153</v>
      </c>
    </row>
    <row r="75" spans="1:13" s="32" customFormat="1" ht="127.75" thickBot="1">
      <c r="A75" s="378"/>
      <c r="B75" s="225" t="s">
        <v>548</v>
      </c>
      <c r="C75" s="225" t="s">
        <v>549</v>
      </c>
      <c r="D75" s="225" t="s">
        <v>397</v>
      </c>
      <c r="E75" s="225" t="s">
        <v>1092</v>
      </c>
      <c r="F75" s="226">
        <v>0</v>
      </c>
      <c r="G75" s="226"/>
      <c r="H75" s="226">
        <v>38.127927399999997</v>
      </c>
      <c r="I75" s="228">
        <v>38.127927399999997</v>
      </c>
      <c r="J75" s="226">
        <v>0</v>
      </c>
      <c r="K75" s="226"/>
      <c r="L75" s="226">
        <v>38.127927399999997</v>
      </c>
      <c r="M75" s="228">
        <v>38.127927399999997</v>
      </c>
    </row>
    <row r="76" spans="1:13" s="32" customFormat="1" ht="170.15" thickBot="1">
      <c r="A76" s="378"/>
      <c r="B76" s="225" t="s">
        <v>736</v>
      </c>
      <c r="C76" s="225" t="s">
        <v>736</v>
      </c>
      <c r="D76" s="225" t="s">
        <v>397</v>
      </c>
      <c r="E76" s="225" t="s">
        <v>1100</v>
      </c>
      <c r="F76" s="226">
        <v>871.63915606162413</v>
      </c>
      <c r="G76" s="226">
        <v>48457.763798551998</v>
      </c>
      <c r="H76" s="226">
        <v>10196.96692352404</v>
      </c>
      <c r="I76" s="228">
        <v>59526.369878137666</v>
      </c>
      <c r="J76" s="226">
        <v>871.63915606162413</v>
      </c>
      <c r="K76" s="226">
        <v>27001.535159878324</v>
      </c>
      <c r="L76" s="226">
        <v>9702.9857813857016</v>
      </c>
      <c r="M76" s="228">
        <v>37576.16009732565</v>
      </c>
    </row>
    <row r="77" spans="1:13" s="32" customFormat="1" ht="14.6" thickBot="1">
      <c r="A77" s="376" t="s">
        <v>550</v>
      </c>
      <c r="B77" s="224" t="s">
        <v>551</v>
      </c>
      <c r="C77" s="224" t="s">
        <v>552</v>
      </c>
      <c r="D77" s="224" t="s">
        <v>397</v>
      </c>
      <c r="E77" s="224"/>
      <c r="F77" s="227">
        <v>0</v>
      </c>
      <c r="G77" s="227">
        <v>141.64678994399998</v>
      </c>
      <c r="H77" s="227">
        <v>77.813997126000004</v>
      </c>
      <c r="I77" s="229">
        <v>219.46078706999998</v>
      </c>
      <c r="J77" s="227">
        <v>0</v>
      </c>
      <c r="K77" s="227">
        <v>3.9896106085817924</v>
      </c>
      <c r="L77" s="227">
        <v>69.771142161535792</v>
      </c>
      <c r="M77" s="229">
        <v>73.760752770117591</v>
      </c>
    </row>
    <row r="78" spans="1:13" s="32" customFormat="1" ht="14.6" thickBot="1">
      <c r="A78" s="376"/>
      <c r="B78" s="224" t="s">
        <v>553</v>
      </c>
      <c r="C78" s="224" t="s">
        <v>554</v>
      </c>
      <c r="D78" s="224" t="s">
        <v>397</v>
      </c>
      <c r="E78" s="224" t="s">
        <v>555</v>
      </c>
      <c r="F78" s="227" t="s">
        <v>208</v>
      </c>
      <c r="G78" s="227" t="s">
        <v>208</v>
      </c>
      <c r="H78" s="227" t="s">
        <v>208</v>
      </c>
      <c r="I78" s="229" t="s">
        <v>208</v>
      </c>
      <c r="J78" s="227" t="s">
        <v>208</v>
      </c>
      <c r="K78" s="227" t="s">
        <v>208</v>
      </c>
      <c r="L78" s="227" t="s">
        <v>208</v>
      </c>
      <c r="M78" s="229" t="s">
        <v>208</v>
      </c>
    </row>
    <row r="79" spans="1:13" s="32" customFormat="1" ht="71.150000000000006" thickBot="1">
      <c r="A79" s="376"/>
      <c r="B79" s="224" t="s">
        <v>556</v>
      </c>
      <c r="C79" s="224" t="s">
        <v>962</v>
      </c>
      <c r="D79" s="224" t="s">
        <v>397</v>
      </c>
      <c r="E79" s="224" t="s">
        <v>1046</v>
      </c>
      <c r="F79" s="227">
        <v>0</v>
      </c>
      <c r="G79" s="227">
        <v>263.55802160899998</v>
      </c>
      <c r="H79" s="227">
        <v>417.28419006600001</v>
      </c>
      <c r="I79" s="229">
        <v>680.84221167500004</v>
      </c>
      <c r="J79" s="227">
        <v>0</v>
      </c>
      <c r="K79" s="227">
        <v>136.18245970821732</v>
      </c>
      <c r="L79" s="227">
        <v>415.52001102136285</v>
      </c>
      <c r="M79" s="229">
        <v>551.70247072958023</v>
      </c>
    </row>
    <row r="80" spans="1:13" s="32" customFormat="1" ht="14.6" thickBot="1">
      <c r="A80" s="376"/>
      <c r="B80" s="224" t="s">
        <v>557</v>
      </c>
      <c r="C80" s="224" t="s">
        <v>558</v>
      </c>
      <c r="D80" s="224" t="s">
        <v>397</v>
      </c>
      <c r="E80" s="224"/>
      <c r="F80" s="227">
        <v>37.128856648772008</v>
      </c>
      <c r="G80" s="227">
        <v>6484.4358937309999</v>
      </c>
      <c r="H80" s="227">
        <v>3836.8497874039199</v>
      </c>
      <c r="I80" s="229">
        <v>10358.414537783692</v>
      </c>
      <c r="J80" s="227">
        <v>37.128856648772008</v>
      </c>
      <c r="K80" s="227">
        <v>696.09579341768733</v>
      </c>
      <c r="L80" s="227">
        <v>3514.9675925490874</v>
      </c>
      <c r="M80" s="229">
        <v>4248.192242615547</v>
      </c>
    </row>
    <row r="81" spans="1:13" s="32" customFormat="1" ht="14.6" thickBot="1">
      <c r="A81" s="376"/>
      <c r="B81" s="224" t="s">
        <v>559</v>
      </c>
      <c r="C81" s="224" t="s">
        <v>560</v>
      </c>
      <c r="D81" s="224" t="s">
        <v>400</v>
      </c>
      <c r="E81" s="224"/>
      <c r="F81" s="227">
        <v>45.946724499999995</v>
      </c>
      <c r="G81" s="227">
        <v>571.12133329715778</v>
      </c>
      <c r="H81" s="227">
        <v>166.01270396922169</v>
      </c>
      <c r="I81" s="229">
        <v>783.0807617663794</v>
      </c>
      <c r="J81" s="227">
        <v>45.946724499999995</v>
      </c>
      <c r="K81" s="227">
        <v>357.65981984056504</v>
      </c>
      <c r="L81" s="227">
        <v>179.970376475015</v>
      </c>
      <c r="M81" s="229">
        <v>583.57692081558002</v>
      </c>
    </row>
    <row r="82" spans="1:13" s="32" customFormat="1" ht="14.6" thickBot="1">
      <c r="A82" s="376"/>
      <c r="B82" s="224" t="s">
        <v>561</v>
      </c>
      <c r="C82" s="224" t="s">
        <v>562</v>
      </c>
      <c r="D82" s="224" t="s">
        <v>400</v>
      </c>
      <c r="E82" s="224"/>
      <c r="F82" s="227">
        <v>0</v>
      </c>
      <c r="G82" s="227">
        <v>102.29437680000001</v>
      </c>
      <c r="H82" s="227">
        <v>307.60350447000002</v>
      </c>
      <c r="I82" s="229">
        <v>409.89788127000003</v>
      </c>
      <c r="J82" s="227">
        <v>0</v>
      </c>
      <c r="K82" s="227">
        <v>0</v>
      </c>
      <c r="L82" s="227">
        <v>301.40384527000003</v>
      </c>
      <c r="M82" s="229">
        <v>301.40384527000003</v>
      </c>
    </row>
    <row r="83" spans="1:13" s="32" customFormat="1" ht="99.45" thickBot="1">
      <c r="A83" s="377" t="s">
        <v>963</v>
      </c>
      <c r="B83" s="225" t="s">
        <v>563</v>
      </c>
      <c r="C83" s="225" t="s">
        <v>564</v>
      </c>
      <c r="D83" s="225" t="s">
        <v>397</v>
      </c>
      <c r="E83" s="225" t="s">
        <v>1021</v>
      </c>
      <c r="F83" s="226">
        <v>8.2849278360240017</v>
      </c>
      <c r="G83" s="226">
        <v>234.85488438333334</v>
      </c>
      <c r="H83" s="226">
        <v>1802.6397986225986</v>
      </c>
      <c r="I83" s="228">
        <v>2045.7796108419559</v>
      </c>
      <c r="J83" s="226">
        <v>8.2849278360240017</v>
      </c>
      <c r="K83" s="226">
        <v>221.08124290147202</v>
      </c>
      <c r="L83" s="226">
        <v>1808.7326967204529</v>
      </c>
      <c r="M83" s="228">
        <v>2038.0988674579489</v>
      </c>
    </row>
    <row r="84" spans="1:13" s="32" customFormat="1" ht="99.45" thickBot="1">
      <c r="A84" s="378"/>
      <c r="B84" s="225" t="s">
        <v>565</v>
      </c>
      <c r="C84" s="225" t="s">
        <v>566</v>
      </c>
      <c r="D84" s="225" t="s">
        <v>400</v>
      </c>
      <c r="E84" s="225" t="s">
        <v>1027</v>
      </c>
      <c r="F84" s="226">
        <v>0</v>
      </c>
      <c r="G84" s="226">
        <v>128.31084683999998</v>
      </c>
      <c r="H84" s="226">
        <v>77.227493530000004</v>
      </c>
      <c r="I84" s="228">
        <v>205.53834036999999</v>
      </c>
      <c r="J84" s="226">
        <v>0</v>
      </c>
      <c r="K84" s="226">
        <v>128.82029922506698</v>
      </c>
      <c r="L84" s="226">
        <v>86.945193279576998</v>
      </c>
      <c r="M84" s="228">
        <v>215.76549250464399</v>
      </c>
    </row>
    <row r="85" spans="1:13" s="32" customFormat="1" ht="57" thickBot="1">
      <c r="A85" s="378"/>
      <c r="B85" s="225" t="s">
        <v>567</v>
      </c>
      <c r="C85" s="225" t="s">
        <v>568</v>
      </c>
      <c r="D85" s="225" t="s">
        <v>400</v>
      </c>
      <c r="E85" s="225" t="s">
        <v>1030</v>
      </c>
      <c r="F85" s="226">
        <v>114.03125229999999</v>
      </c>
      <c r="G85" s="226">
        <v>136.27037416091304</v>
      </c>
      <c r="H85" s="226">
        <v>445.89296627278259</v>
      </c>
      <c r="I85" s="228">
        <v>696.19459273369557</v>
      </c>
      <c r="J85" s="226">
        <v>114.03125229999999</v>
      </c>
      <c r="K85" s="226">
        <v>130.75788960523423</v>
      </c>
      <c r="L85" s="226">
        <v>449.78798022737749</v>
      </c>
      <c r="M85" s="228">
        <v>694.57712213261163</v>
      </c>
    </row>
    <row r="86" spans="1:13" s="32" customFormat="1" ht="28.75" thickBot="1">
      <c r="A86" s="378"/>
      <c r="B86" s="225" t="s">
        <v>724</v>
      </c>
      <c r="C86" s="225" t="s">
        <v>725</v>
      </c>
      <c r="D86" s="225" t="s">
        <v>400</v>
      </c>
      <c r="E86" s="225" t="s">
        <v>1032</v>
      </c>
      <c r="F86" s="226">
        <v>321.58338702579601</v>
      </c>
      <c r="G86" s="226">
        <v>1384.6210320835</v>
      </c>
      <c r="H86" s="226">
        <v>865.36998727076002</v>
      </c>
      <c r="I86" s="228">
        <v>2571.5744063800562</v>
      </c>
      <c r="J86" s="226">
        <v>321.58338702579601</v>
      </c>
      <c r="K86" s="226">
        <v>780.8617825336263</v>
      </c>
      <c r="L86" s="226">
        <v>829.60426061361045</v>
      </c>
      <c r="M86" s="228">
        <v>1932.0494301730328</v>
      </c>
    </row>
    <row r="87" spans="1:13" s="32" customFormat="1" ht="42.9" thickBot="1">
      <c r="A87" s="378"/>
      <c r="B87" s="225" t="s">
        <v>569</v>
      </c>
      <c r="C87" s="225" t="s">
        <v>570</v>
      </c>
      <c r="D87" s="225" t="s">
        <v>400</v>
      </c>
      <c r="E87" s="225" t="s">
        <v>1035</v>
      </c>
      <c r="F87" s="226">
        <v>0</v>
      </c>
      <c r="G87" s="226">
        <v>284.13198</v>
      </c>
      <c r="H87" s="226">
        <v>228.25842302000001</v>
      </c>
      <c r="I87" s="228">
        <v>512.39040302000001</v>
      </c>
      <c r="J87" s="226">
        <v>0</v>
      </c>
      <c r="K87" s="226">
        <v>31.834558642499999</v>
      </c>
      <c r="L87" s="226">
        <v>215.36151468750001</v>
      </c>
      <c r="M87" s="228">
        <v>247.19607333000002</v>
      </c>
    </row>
    <row r="88" spans="1:13" s="32" customFormat="1" ht="42.9" thickBot="1">
      <c r="A88" s="378"/>
      <c r="B88" s="225" t="s">
        <v>571</v>
      </c>
      <c r="C88" s="225" t="s">
        <v>572</v>
      </c>
      <c r="D88" s="225" t="s">
        <v>397</v>
      </c>
      <c r="E88" s="225" t="s">
        <v>1037</v>
      </c>
      <c r="F88" s="226" t="s">
        <v>208</v>
      </c>
      <c r="G88" s="226" t="s">
        <v>208</v>
      </c>
      <c r="H88" s="226" t="s">
        <v>208</v>
      </c>
      <c r="I88" s="228" t="s">
        <v>208</v>
      </c>
      <c r="J88" s="226" t="s">
        <v>208</v>
      </c>
      <c r="K88" s="226" t="s">
        <v>208</v>
      </c>
      <c r="L88" s="226" t="s">
        <v>208</v>
      </c>
      <c r="M88" s="228" t="s">
        <v>208</v>
      </c>
    </row>
    <row r="89" spans="1:13" s="32" customFormat="1" ht="57" thickBot="1">
      <c r="A89" s="378"/>
      <c r="B89" s="225" t="s">
        <v>573</v>
      </c>
      <c r="C89" s="225" t="s">
        <v>574</v>
      </c>
      <c r="D89" s="225" t="s">
        <v>397</v>
      </c>
      <c r="E89" s="225" t="s">
        <v>1033</v>
      </c>
      <c r="F89" s="226">
        <v>201.89171719775999</v>
      </c>
      <c r="G89" s="226">
        <v>841.77447530000006</v>
      </c>
      <c r="H89" s="226">
        <v>401.78726497522882</v>
      </c>
      <c r="I89" s="228">
        <v>1445.4534574729889</v>
      </c>
      <c r="J89" s="226">
        <v>201.89171719775999</v>
      </c>
      <c r="K89" s="226">
        <v>0</v>
      </c>
      <c r="L89" s="226">
        <v>305.67342167522884</v>
      </c>
      <c r="M89" s="228">
        <v>507.56513887298883</v>
      </c>
    </row>
    <row r="90" spans="1:13" s="32" customFormat="1" ht="57" thickBot="1">
      <c r="A90" s="378"/>
      <c r="B90" s="225" t="s">
        <v>578</v>
      </c>
      <c r="C90" s="225" t="s">
        <v>579</v>
      </c>
      <c r="D90" s="225" t="s">
        <v>397</v>
      </c>
      <c r="E90" s="225" t="s">
        <v>1033</v>
      </c>
      <c r="F90" s="226">
        <v>0</v>
      </c>
      <c r="G90" s="226">
        <v>48.359447400000001</v>
      </c>
      <c r="H90" s="226">
        <v>121.55386958323261</v>
      </c>
      <c r="I90" s="228">
        <v>169.91331698323262</v>
      </c>
      <c r="J90" s="226">
        <v>0</v>
      </c>
      <c r="K90" s="226">
        <v>33.102324834165003</v>
      </c>
      <c r="L90" s="226">
        <v>123.11837142984761</v>
      </c>
      <c r="M90" s="228">
        <v>156.22069626401262</v>
      </c>
    </row>
    <row r="91" spans="1:13" s="32" customFormat="1" ht="283.3" thickBot="1">
      <c r="A91" s="378"/>
      <c r="B91" s="225" t="s">
        <v>580</v>
      </c>
      <c r="C91" s="225" t="s">
        <v>964</v>
      </c>
      <c r="D91" s="225" t="s">
        <v>397</v>
      </c>
      <c r="E91" s="225" t="s">
        <v>1101</v>
      </c>
      <c r="F91" s="226">
        <v>451.37670873198005</v>
      </c>
      <c r="G91" s="226">
        <v>3609.4728760051603</v>
      </c>
      <c r="H91" s="226">
        <v>3017.5185819011999</v>
      </c>
      <c r="I91" s="228">
        <v>7078.36816663834</v>
      </c>
      <c r="J91" s="226">
        <v>451.37670873198005</v>
      </c>
      <c r="K91" s="226">
        <v>584.14258064921887</v>
      </c>
      <c r="L91" s="226">
        <v>2857.5438277461235</v>
      </c>
      <c r="M91" s="228">
        <v>3893.0631171273221</v>
      </c>
    </row>
    <row r="92" spans="1:13" s="32" customFormat="1" ht="14.6" thickBot="1">
      <c r="A92" s="378"/>
      <c r="B92" s="225" t="s">
        <v>581</v>
      </c>
      <c r="C92" s="225" t="s">
        <v>582</v>
      </c>
      <c r="D92" s="225" t="s">
        <v>400</v>
      </c>
      <c r="E92" s="225"/>
      <c r="F92" s="226">
        <v>0</v>
      </c>
      <c r="G92" s="226">
        <v>61.608359999999998</v>
      </c>
      <c r="H92" s="226">
        <v>41.819220229999999</v>
      </c>
      <c r="I92" s="228">
        <v>103.42758023</v>
      </c>
      <c r="J92" s="226">
        <v>0</v>
      </c>
      <c r="K92" s="226">
        <v>1.7352554669999865</v>
      </c>
      <c r="L92" s="226">
        <v>38.321032207000002</v>
      </c>
      <c r="M92" s="228">
        <v>40.056287673999982</v>
      </c>
    </row>
    <row r="93" spans="1:13" s="32" customFormat="1" ht="113.6" thickBot="1">
      <c r="A93" s="378"/>
      <c r="B93" s="225" t="s">
        <v>583</v>
      </c>
      <c r="C93" s="225" t="s">
        <v>584</v>
      </c>
      <c r="D93" s="225" t="s">
        <v>400</v>
      </c>
      <c r="E93" s="225" t="s">
        <v>1068</v>
      </c>
      <c r="F93" s="226">
        <v>0</v>
      </c>
      <c r="G93" s="226">
        <v>30.801408000000002</v>
      </c>
      <c r="H93" s="226">
        <v>25.670583480000001</v>
      </c>
      <c r="I93" s="228">
        <v>56.47199148</v>
      </c>
      <c r="J93" s="226">
        <v>0</v>
      </c>
      <c r="K93" s="226">
        <v>30.923703590400002</v>
      </c>
      <c r="L93" s="226">
        <v>28.003346782399998</v>
      </c>
      <c r="M93" s="228">
        <v>58.927050372800004</v>
      </c>
    </row>
    <row r="94" spans="1:13" s="32" customFormat="1" ht="42.9" thickBot="1">
      <c r="A94" s="378"/>
      <c r="B94" s="225" t="s">
        <v>734</v>
      </c>
      <c r="C94" s="225" t="s">
        <v>735</v>
      </c>
      <c r="D94" s="225" t="s">
        <v>397</v>
      </c>
      <c r="E94" s="225" t="s">
        <v>1086</v>
      </c>
      <c r="F94" s="226">
        <v>8.2365171394680026</v>
      </c>
      <c r="G94" s="226">
        <v>178.04966935000002</v>
      </c>
      <c r="H94" s="226">
        <v>618.24785096367998</v>
      </c>
      <c r="I94" s="228">
        <v>804.53403745314802</v>
      </c>
      <c r="J94" s="226">
        <v>8.2365171394680026</v>
      </c>
      <c r="K94" s="226">
        <v>69.402965924731504</v>
      </c>
      <c r="L94" s="226">
        <v>610.81236028160652</v>
      </c>
      <c r="M94" s="228">
        <v>688.45184334580597</v>
      </c>
    </row>
    <row r="95" spans="1:13" s="32" customFormat="1" ht="14.6" thickBot="1">
      <c r="A95" s="378"/>
      <c r="B95" s="225" t="s">
        <v>585</v>
      </c>
      <c r="C95" s="225" t="s">
        <v>586</v>
      </c>
      <c r="D95" s="225" t="s">
        <v>397</v>
      </c>
      <c r="E95" s="225"/>
      <c r="F95" s="226">
        <v>0</v>
      </c>
      <c r="G95" s="226">
        <v>67.556377019999999</v>
      </c>
      <c r="H95" s="226">
        <v>63.466260058000003</v>
      </c>
      <c r="I95" s="228">
        <v>131.022637078</v>
      </c>
      <c r="J95" s="226">
        <v>0</v>
      </c>
      <c r="K95" s="226">
        <v>1.9027867736564974</v>
      </c>
      <c r="L95" s="226">
        <v>59.630337320101496</v>
      </c>
      <c r="M95" s="228">
        <v>61.533124093757998</v>
      </c>
    </row>
    <row r="96" spans="1:13" s="32" customFormat="1" ht="170.15" thickBot="1">
      <c r="A96" s="378"/>
      <c r="B96" s="225" t="s">
        <v>732</v>
      </c>
      <c r="C96" s="225" t="s">
        <v>733</v>
      </c>
      <c r="D96" s="225" t="s">
        <v>400</v>
      </c>
      <c r="E96" s="225" t="s">
        <v>1080</v>
      </c>
      <c r="F96" s="226">
        <v>137.39097713492404</v>
      </c>
      <c r="G96" s="226">
        <v>1569.0244694150001</v>
      </c>
      <c r="H96" s="226">
        <v>2022.00091298444</v>
      </c>
      <c r="I96" s="228">
        <v>3728.4163595343639</v>
      </c>
      <c r="J96" s="226">
        <v>137.39097713492404</v>
      </c>
      <c r="K96" s="226">
        <v>1357.8028278578847</v>
      </c>
      <c r="L96" s="226">
        <v>2045.6618740001156</v>
      </c>
      <c r="M96" s="228">
        <v>3540.8556789929244</v>
      </c>
    </row>
    <row r="97" spans="1:13" s="32" customFormat="1" ht="42.9" thickBot="1">
      <c r="A97" s="378"/>
      <c r="B97" s="225" t="s">
        <v>589</v>
      </c>
      <c r="C97" s="225" t="s">
        <v>590</v>
      </c>
      <c r="D97" s="225" t="s">
        <v>397</v>
      </c>
      <c r="E97" s="225" t="s">
        <v>1035</v>
      </c>
      <c r="F97" s="226">
        <v>0</v>
      </c>
      <c r="G97" s="226">
        <v>22.999455600000005</v>
      </c>
      <c r="H97" s="226">
        <v>20.204951309999998</v>
      </c>
      <c r="I97" s="228">
        <v>43.204406910000003</v>
      </c>
      <c r="J97" s="226">
        <v>0</v>
      </c>
      <c r="K97" s="226">
        <v>0.64780057556999804</v>
      </c>
      <c r="L97" s="226">
        <v>18.899017827670001</v>
      </c>
      <c r="M97" s="228">
        <v>19.546818403239996</v>
      </c>
    </row>
    <row r="98" spans="1:13" s="32" customFormat="1" ht="14.6" thickBot="1">
      <c r="A98" s="378"/>
      <c r="B98" s="225" t="s">
        <v>587</v>
      </c>
      <c r="C98" s="225" t="s">
        <v>588</v>
      </c>
      <c r="D98" s="225" t="s">
        <v>397</v>
      </c>
      <c r="E98" s="225"/>
      <c r="F98" s="226">
        <v>0</v>
      </c>
      <c r="G98" s="226">
        <v>159.87037880000003</v>
      </c>
      <c r="H98" s="226">
        <v>85.122741591457597</v>
      </c>
      <c r="I98" s="228">
        <v>244.99312039145761</v>
      </c>
      <c r="J98" s="226">
        <v>0</v>
      </c>
      <c r="K98" s="226">
        <v>27.65171906046</v>
      </c>
      <c r="L98" s="226">
        <v>77.623712115717595</v>
      </c>
      <c r="M98" s="228">
        <v>105.27543117617759</v>
      </c>
    </row>
    <row r="99" spans="1:13" s="32" customFormat="1" ht="42.9" thickBot="1">
      <c r="A99" s="378"/>
      <c r="B99" s="225" t="s">
        <v>591</v>
      </c>
      <c r="C99" s="225" t="s">
        <v>592</v>
      </c>
      <c r="D99" s="225" t="s">
        <v>397</v>
      </c>
      <c r="E99" s="225" t="s">
        <v>1085</v>
      </c>
      <c r="F99" s="226">
        <v>0</v>
      </c>
      <c r="G99" s="226">
        <v>0</v>
      </c>
      <c r="H99" s="226">
        <v>0</v>
      </c>
      <c r="I99" s="228">
        <v>0</v>
      </c>
      <c r="J99" s="226">
        <v>0</v>
      </c>
      <c r="K99" s="226">
        <v>0</v>
      </c>
      <c r="L99" s="226">
        <v>0</v>
      </c>
      <c r="M99" s="228">
        <v>0</v>
      </c>
    </row>
    <row r="100" spans="1:13" s="32" customFormat="1" ht="156" thickBot="1">
      <c r="A100" s="378"/>
      <c r="B100" s="225" t="s">
        <v>593</v>
      </c>
      <c r="C100" s="225" t="s">
        <v>594</v>
      </c>
      <c r="D100" s="225" t="s">
        <v>397</v>
      </c>
      <c r="E100" s="225" t="s">
        <v>1088</v>
      </c>
      <c r="F100" s="226">
        <v>0</v>
      </c>
      <c r="G100" s="226">
        <v>0</v>
      </c>
      <c r="H100" s="226">
        <v>12.823594330000001</v>
      </c>
      <c r="I100" s="228">
        <v>12.823594330000001</v>
      </c>
      <c r="J100" s="226">
        <v>0</v>
      </c>
      <c r="K100" s="226">
        <v>0</v>
      </c>
      <c r="L100" s="226">
        <v>12.823594330000001</v>
      </c>
      <c r="M100" s="228">
        <v>12.823594330000001</v>
      </c>
    </row>
    <row r="101" spans="1:13" s="32" customFormat="1" ht="14.6" thickBot="1">
      <c r="A101" s="378"/>
      <c r="B101" s="225" t="s">
        <v>595</v>
      </c>
      <c r="C101" s="225" t="s">
        <v>596</v>
      </c>
      <c r="D101" s="225" t="s">
        <v>397</v>
      </c>
      <c r="E101" s="225"/>
      <c r="F101" s="226">
        <v>0</v>
      </c>
      <c r="G101" s="226">
        <v>24.4163502</v>
      </c>
      <c r="H101" s="226">
        <v>84.761575229999991</v>
      </c>
      <c r="I101" s="228">
        <v>109.17792543</v>
      </c>
      <c r="J101" s="226">
        <v>0</v>
      </c>
      <c r="K101" s="226">
        <v>0.68770870006499807</v>
      </c>
      <c r="L101" s="226">
        <v>83.375188969514994</v>
      </c>
      <c r="M101" s="228">
        <v>84.062897669579996</v>
      </c>
    </row>
    <row r="102" spans="1:13" s="32" customFormat="1" ht="14.6" thickBot="1">
      <c r="A102" s="379"/>
      <c r="B102" s="225" t="s">
        <v>597</v>
      </c>
      <c r="C102" s="225" t="s">
        <v>598</v>
      </c>
      <c r="D102" s="225" t="s">
        <v>397</v>
      </c>
      <c r="E102" s="225"/>
      <c r="F102" s="226">
        <v>0</v>
      </c>
      <c r="G102" s="226">
        <v>34.403391264000007</v>
      </c>
      <c r="H102" s="226">
        <v>126.56694261599999</v>
      </c>
      <c r="I102" s="228">
        <v>160.97033388</v>
      </c>
      <c r="J102" s="226">
        <v>0</v>
      </c>
      <c r="K102" s="226">
        <v>0.96900279076079932</v>
      </c>
      <c r="L102" s="226">
        <v>124.6134815715848</v>
      </c>
      <c r="M102" s="228">
        <v>125.5824843623456</v>
      </c>
    </row>
    <row r="103" spans="1:13" s="32" customFormat="1" ht="14.6" thickBot="1">
      <c r="A103" s="376" t="s">
        <v>601</v>
      </c>
      <c r="B103" s="224" t="s">
        <v>419</v>
      </c>
      <c r="C103" s="224" t="s">
        <v>420</v>
      </c>
      <c r="D103" s="224" t="s">
        <v>397</v>
      </c>
      <c r="E103" s="224"/>
      <c r="F103" s="227">
        <v>230.58965046284405</v>
      </c>
      <c r="G103" s="227">
        <v>987.88992066900005</v>
      </c>
      <c r="H103" s="227">
        <v>1551.17892363704</v>
      </c>
      <c r="I103" s="229">
        <v>2769.6584947688839</v>
      </c>
      <c r="J103" s="227">
        <v>230.58965046284405</v>
      </c>
      <c r="K103" s="227">
        <v>600.21161515238907</v>
      </c>
      <c r="L103" s="227">
        <v>1551.0673815517225</v>
      </c>
      <c r="M103" s="229">
        <v>2381.8686471669557</v>
      </c>
    </row>
    <row r="104" spans="1:13" s="32" customFormat="1" ht="42.9" thickBot="1">
      <c r="A104" s="376"/>
      <c r="B104" s="224" t="s">
        <v>421</v>
      </c>
      <c r="C104" s="224" t="s">
        <v>422</v>
      </c>
      <c r="D104" s="224" t="s">
        <v>397</v>
      </c>
      <c r="E104" s="224" t="s">
        <v>1031</v>
      </c>
      <c r="F104" s="227">
        <v>7618.6907132429824</v>
      </c>
      <c r="G104" s="227">
        <v>17395.054686501</v>
      </c>
      <c r="H104" s="227">
        <v>11309.2904765032</v>
      </c>
      <c r="I104" s="229">
        <v>36323.035876247181</v>
      </c>
      <c r="J104" s="227">
        <v>7618.6907132429824</v>
      </c>
      <c r="K104" s="227">
        <v>7552.1502795008264</v>
      </c>
      <c r="L104" s="227">
        <v>10891.637660470053</v>
      </c>
      <c r="M104" s="229">
        <v>26062.478653213861</v>
      </c>
    </row>
    <row r="105" spans="1:13" s="32" customFormat="1" ht="28.75" thickBot="1">
      <c r="A105" s="376"/>
      <c r="B105" s="224" t="s">
        <v>427</v>
      </c>
      <c r="C105" s="224" t="s">
        <v>428</v>
      </c>
      <c r="D105" s="224" t="s">
        <v>397</v>
      </c>
      <c r="E105" s="224" t="s">
        <v>1034</v>
      </c>
      <c r="F105" s="227">
        <v>0</v>
      </c>
      <c r="G105" s="227">
        <v>0</v>
      </c>
      <c r="H105" s="227">
        <v>0</v>
      </c>
      <c r="I105" s="229">
        <v>0</v>
      </c>
      <c r="J105" s="227">
        <v>0</v>
      </c>
      <c r="K105" s="227">
        <v>0</v>
      </c>
      <c r="L105" s="227">
        <v>0</v>
      </c>
      <c r="M105" s="229">
        <v>0</v>
      </c>
    </row>
    <row r="106" spans="1:13" s="32" customFormat="1" ht="28.75" thickBot="1">
      <c r="A106" s="376"/>
      <c r="B106" s="224" t="s">
        <v>602</v>
      </c>
      <c r="C106" s="224" t="s">
        <v>603</v>
      </c>
      <c r="D106" s="224" t="s">
        <v>397</v>
      </c>
      <c r="E106" s="224" t="s">
        <v>1043</v>
      </c>
      <c r="F106" s="227">
        <v>1105.0681563000001</v>
      </c>
      <c r="G106" s="227">
        <v>14085.776066340002</v>
      </c>
      <c r="H106" s="227">
        <v>1165.88905576</v>
      </c>
      <c r="I106" s="229">
        <v>16356.733278400001</v>
      </c>
      <c r="J106" s="227">
        <v>1105.0681563000001</v>
      </c>
      <c r="K106" s="227">
        <v>0</v>
      </c>
      <c r="L106" s="227">
        <v>312.20565779999998</v>
      </c>
      <c r="M106" s="229">
        <v>1417.2738141</v>
      </c>
    </row>
    <row r="107" spans="1:13" s="32" customFormat="1" ht="14.6" thickBot="1">
      <c r="A107" s="376"/>
      <c r="B107" s="224" t="s">
        <v>431</v>
      </c>
      <c r="C107" s="224" t="s">
        <v>432</v>
      </c>
      <c r="D107" s="224" t="s">
        <v>397</v>
      </c>
      <c r="E107" s="224"/>
      <c r="F107" s="227">
        <v>2.0016096514799999</v>
      </c>
      <c r="G107" s="227">
        <v>313.06493577600003</v>
      </c>
      <c r="H107" s="227">
        <v>398.5955773028</v>
      </c>
      <c r="I107" s="229">
        <v>713.66212273027998</v>
      </c>
      <c r="J107" s="227">
        <v>2.0016096514799999</v>
      </c>
      <c r="K107" s="227">
        <v>261.84021155576011</v>
      </c>
      <c r="L107" s="227">
        <v>409.16510456711308</v>
      </c>
      <c r="M107" s="229">
        <v>673.00692577435325</v>
      </c>
    </row>
    <row r="108" spans="1:13" s="32" customFormat="1" ht="42.9" thickBot="1">
      <c r="A108" s="376"/>
      <c r="B108" s="224" t="s">
        <v>604</v>
      </c>
      <c r="C108" s="224" t="s">
        <v>601</v>
      </c>
      <c r="D108" s="224" t="s">
        <v>397</v>
      </c>
      <c r="E108" s="224" t="s">
        <v>1031</v>
      </c>
      <c r="F108" s="227">
        <v>1490.713194369165</v>
      </c>
      <c r="G108" s="227">
        <v>16599.022518425001</v>
      </c>
      <c r="H108" s="227">
        <v>12683.83904551064</v>
      </c>
      <c r="I108" s="229">
        <v>30773.574758304807</v>
      </c>
      <c r="J108" s="227">
        <v>1490.713194369165</v>
      </c>
      <c r="K108" s="227">
        <v>11401.796201204417</v>
      </c>
      <c r="L108" s="227">
        <v>12667.094420858413</v>
      </c>
      <c r="M108" s="229">
        <v>25559.603816431994</v>
      </c>
    </row>
    <row r="109" spans="1:13" s="32" customFormat="1" ht="42.9" thickBot="1">
      <c r="A109" s="376"/>
      <c r="B109" s="224" t="s">
        <v>605</v>
      </c>
      <c r="C109" s="224" t="s">
        <v>606</v>
      </c>
      <c r="D109" s="224" t="s">
        <v>397</v>
      </c>
      <c r="E109" s="224" t="s">
        <v>1081</v>
      </c>
      <c r="F109" s="227">
        <v>20.693635877040006</v>
      </c>
      <c r="G109" s="227">
        <v>102.85434901400001</v>
      </c>
      <c r="H109" s="227">
        <v>378.01763534119999</v>
      </c>
      <c r="I109" s="229">
        <v>501.56562023224001</v>
      </c>
      <c r="J109" s="227">
        <v>20.693635877040006</v>
      </c>
      <c r="K109" s="227">
        <v>17.433306792479705</v>
      </c>
      <c r="L109" s="227">
        <v>372.8628527088207</v>
      </c>
      <c r="M109" s="229">
        <v>410.98979537834038</v>
      </c>
    </row>
    <row r="110" spans="1:13" s="32" customFormat="1" ht="57" thickBot="1">
      <c r="A110" s="377" t="s">
        <v>607</v>
      </c>
      <c r="B110" s="225" t="s">
        <v>608</v>
      </c>
      <c r="C110" s="225" t="s">
        <v>609</v>
      </c>
      <c r="D110" s="225" t="s">
        <v>400</v>
      </c>
      <c r="E110" s="225" t="s">
        <v>1033</v>
      </c>
      <c r="F110" s="226">
        <v>3049.2510666235726</v>
      </c>
      <c r="G110" s="226">
        <v>44620.898974519994</v>
      </c>
      <c r="H110" s="226">
        <v>5178.4338650968793</v>
      </c>
      <c r="I110" s="228">
        <v>52848.583906240448</v>
      </c>
      <c r="J110" s="226">
        <v>3049.2510666235726</v>
      </c>
      <c r="K110" s="226">
        <v>42108.543828481401</v>
      </c>
      <c r="L110" s="226">
        <v>7137.2632378378103</v>
      </c>
      <c r="M110" s="228">
        <v>52295.058132942781</v>
      </c>
    </row>
    <row r="111" spans="1:13" s="32" customFormat="1" ht="28.75" thickBot="1">
      <c r="A111" s="378"/>
      <c r="B111" s="225" t="s">
        <v>610</v>
      </c>
      <c r="C111" s="225" t="s">
        <v>611</v>
      </c>
      <c r="D111" s="225" t="s">
        <v>400</v>
      </c>
      <c r="E111" s="225"/>
      <c r="F111" s="226">
        <v>9872.0813543119802</v>
      </c>
      <c r="G111" s="226">
        <v>61885.5721643</v>
      </c>
      <c r="H111" s="226">
        <v>14241.361069454</v>
      </c>
      <c r="I111" s="228">
        <v>85999.014588065984</v>
      </c>
      <c r="J111" s="226">
        <v>9872.0813543119802</v>
      </c>
      <c r="K111" s="226">
        <v>52033.929363230724</v>
      </c>
      <c r="L111" s="226">
        <v>15224.342223118665</v>
      </c>
      <c r="M111" s="228">
        <v>77130.352940661367</v>
      </c>
    </row>
    <row r="112" spans="1:13" s="32" customFormat="1" ht="57" thickBot="1">
      <c r="A112" s="378"/>
      <c r="B112" s="225" t="s">
        <v>612</v>
      </c>
      <c r="C112" s="225" t="s">
        <v>613</v>
      </c>
      <c r="D112" s="225" t="s">
        <v>397</v>
      </c>
      <c r="E112" s="225" t="s">
        <v>1056</v>
      </c>
      <c r="F112" s="226">
        <v>347.06026934998005</v>
      </c>
      <c r="G112" s="226">
        <v>7789.034297292581</v>
      </c>
      <c r="H112" s="226">
        <v>3161.1571139510438</v>
      </c>
      <c r="I112" s="228">
        <v>11297.251680593605</v>
      </c>
      <c r="J112" s="226">
        <v>347.06026934998005</v>
      </c>
      <c r="K112" s="226">
        <v>5290.0836602640438</v>
      </c>
      <c r="L112" s="226">
        <v>3280.1346841814775</v>
      </c>
      <c r="M112" s="228">
        <v>8917.2786137955009</v>
      </c>
    </row>
    <row r="113" spans="1:13" s="32" customFormat="1" ht="14.6" thickBot="1">
      <c r="A113" s="378"/>
      <c r="B113" s="225" t="s">
        <v>614</v>
      </c>
      <c r="C113" s="225" t="s">
        <v>615</v>
      </c>
      <c r="D113" s="225" t="s">
        <v>397</v>
      </c>
      <c r="E113" s="225"/>
      <c r="F113" s="226">
        <v>418.98343708609997</v>
      </c>
      <c r="G113" s="226">
        <v>2864.6971228000002</v>
      </c>
      <c r="H113" s="226">
        <v>781.17557258729516</v>
      </c>
      <c r="I113" s="228">
        <v>4064.8561324733951</v>
      </c>
      <c r="J113" s="226">
        <v>418.98343708609997</v>
      </c>
      <c r="K113" s="226">
        <v>310.43203248055499</v>
      </c>
      <c r="L113" s="226">
        <v>638.50759599700018</v>
      </c>
      <c r="M113" s="228">
        <v>1367.9230655636552</v>
      </c>
    </row>
    <row r="114" spans="1:13" s="32" customFormat="1" ht="42.9" thickBot="1">
      <c r="A114" s="378"/>
      <c r="B114" s="225" t="s">
        <v>616</v>
      </c>
      <c r="C114" s="225" t="s">
        <v>616</v>
      </c>
      <c r="D114" s="225" t="s">
        <v>397</v>
      </c>
      <c r="E114" s="225" t="s">
        <v>1072</v>
      </c>
      <c r="F114" s="226">
        <v>74.714377600000006</v>
      </c>
      <c r="G114" s="226">
        <v>578.5384697400001</v>
      </c>
      <c r="H114" s="226">
        <v>367.94380122999996</v>
      </c>
      <c r="I114" s="228">
        <v>1021.19664857</v>
      </c>
      <c r="J114" s="226">
        <v>74.714377600000006</v>
      </c>
      <c r="K114" s="226">
        <v>43.372695248072993</v>
      </c>
      <c r="L114" s="226">
        <v>336.94026947776297</v>
      </c>
      <c r="M114" s="228">
        <v>455.027342325836</v>
      </c>
    </row>
    <row r="115" spans="1:13" s="32" customFormat="1" ht="28.75" thickBot="1">
      <c r="A115" s="378"/>
      <c r="B115" s="225" t="s">
        <v>617</v>
      </c>
      <c r="C115" s="225" t="s">
        <v>618</v>
      </c>
      <c r="D115" s="225" t="s">
        <v>400</v>
      </c>
      <c r="E115" s="225"/>
      <c r="F115" s="226">
        <v>0</v>
      </c>
      <c r="G115" s="226">
        <v>101.93071999999999</v>
      </c>
      <c r="H115" s="226">
        <v>285.48953253000002</v>
      </c>
      <c r="I115" s="228">
        <v>387.42025252999997</v>
      </c>
      <c r="J115" s="226">
        <v>0</v>
      </c>
      <c r="K115" s="226">
        <v>122.74647190200002</v>
      </c>
      <c r="L115" s="226">
        <v>290.18382649199998</v>
      </c>
      <c r="M115" s="228">
        <v>412.93029839400003</v>
      </c>
    </row>
    <row r="116" spans="1:13" s="32" customFormat="1" ht="14.6" thickBot="1">
      <c r="A116" s="378"/>
      <c r="B116" s="225" t="s">
        <v>619</v>
      </c>
      <c r="C116" s="225" t="s">
        <v>620</v>
      </c>
      <c r="D116" s="225" t="s">
        <v>400</v>
      </c>
      <c r="E116" s="225"/>
      <c r="F116" s="226">
        <v>0</v>
      </c>
      <c r="G116" s="226">
        <v>15.027342000000003</v>
      </c>
      <c r="H116" s="226">
        <v>85.0165121</v>
      </c>
      <c r="I116" s="228">
        <v>100.0438541</v>
      </c>
      <c r="J116" s="226">
        <v>0</v>
      </c>
      <c r="K116" s="226">
        <v>0</v>
      </c>
      <c r="L116" s="226">
        <v>84.105764100000002</v>
      </c>
      <c r="M116" s="228">
        <v>84.105764100000002</v>
      </c>
    </row>
    <row r="117" spans="1:13" s="32" customFormat="1" ht="71.150000000000006" thickBot="1">
      <c r="A117" s="379"/>
      <c r="B117" s="225" t="s">
        <v>965</v>
      </c>
      <c r="C117" s="225" t="s">
        <v>966</v>
      </c>
      <c r="D117" s="225" t="s">
        <v>397</v>
      </c>
      <c r="E117" s="225" t="s">
        <v>1087</v>
      </c>
      <c r="F117" s="226"/>
      <c r="G117" s="226">
        <v>75.457509600000009</v>
      </c>
      <c r="H117" s="226">
        <v>4.5731824000000003</v>
      </c>
      <c r="I117" s="228">
        <v>80.030692000000002</v>
      </c>
      <c r="J117" s="226"/>
      <c r="K117" s="226">
        <v>10.02572847603</v>
      </c>
      <c r="L117" s="226">
        <v>1.36151868193</v>
      </c>
      <c r="M117" s="228">
        <v>11.387247157960001</v>
      </c>
    </row>
    <row r="118" spans="1:13" s="32" customFormat="1" ht="14.6" customHeight="1" thickBot="1">
      <c r="A118" s="383" t="s">
        <v>967</v>
      </c>
      <c r="B118" s="224" t="s">
        <v>621</v>
      </c>
      <c r="C118" s="224" t="s">
        <v>968</v>
      </c>
      <c r="D118" s="224" t="s">
        <v>400</v>
      </c>
      <c r="E118" s="224"/>
      <c r="F118" s="227">
        <v>4347.2943358833536</v>
      </c>
      <c r="G118" s="227">
        <v>23878.990322721998</v>
      </c>
      <c r="H118" s="227">
        <v>7746.0370837657865</v>
      </c>
      <c r="I118" s="229">
        <v>35972.321742371139</v>
      </c>
      <c r="J118" s="227">
        <v>4347.2943358833536</v>
      </c>
      <c r="K118" s="227">
        <v>23306.272774188707</v>
      </c>
      <c r="L118" s="227">
        <v>8056.9967082791418</v>
      </c>
      <c r="M118" s="229">
        <v>35710.563818351198</v>
      </c>
    </row>
    <row r="119" spans="1:13" s="32" customFormat="1" ht="71.150000000000006" thickBot="1">
      <c r="A119" s="384"/>
      <c r="B119" s="224" t="s">
        <v>622</v>
      </c>
      <c r="C119" s="224" t="s">
        <v>623</v>
      </c>
      <c r="D119" s="224" t="s">
        <v>400</v>
      </c>
      <c r="E119" s="224" t="s">
        <v>1026</v>
      </c>
      <c r="F119" s="227">
        <v>1782.9019559049041</v>
      </c>
      <c r="G119" s="227">
        <v>17551.426890499999</v>
      </c>
      <c r="H119" s="227">
        <v>5379.3398855565765</v>
      </c>
      <c r="I119" s="229">
        <v>24713.668731961483</v>
      </c>
      <c r="J119" s="227">
        <v>1782.9019559049041</v>
      </c>
      <c r="K119" s="227">
        <v>11636.955806188051</v>
      </c>
      <c r="L119" s="227">
        <v>5259.099717161127</v>
      </c>
      <c r="M119" s="229">
        <v>18678.957479254081</v>
      </c>
    </row>
    <row r="120" spans="1:13" s="32" customFormat="1" ht="15" customHeight="1" thickBot="1">
      <c r="A120" s="384"/>
      <c r="B120" s="224" t="s">
        <v>624</v>
      </c>
      <c r="C120" s="224" t="s">
        <v>625</v>
      </c>
      <c r="D120" s="224" t="s">
        <v>397</v>
      </c>
      <c r="E120" s="224"/>
      <c r="F120" s="227">
        <v>50.808316622220019</v>
      </c>
      <c r="G120" s="227">
        <v>383.3067413</v>
      </c>
      <c r="H120" s="227">
        <v>224.8360463466</v>
      </c>
      <c r="I120" s="229">
        <v>658.95110426882002</v>
      </c>
      <c r="J120" s="227">
        <v>50.808316622220019</v>
      </c>
      <c r="K120" s="227">
        <v>302.17532686492501</v>
      </c>
      <c r="L120" s="227">
        <v>232.93819924677501</v>
      </c>
      <c r="M120" s="229">
        <v>585.92184273392002</v>
      </c>
    </row>
    <row r="121" spans="1:13" s="32" customFormat="1" ht="15" customHeight="1" thickBot="1">
      <c r="A121" s="384"/>
      <c r="B121" s="224" t="s">
        <v>626</v>
      </c>
      <c r="C121" s="224" t="s">
        <v>627</v>
      </c>
      <c r="D121" s="224" t="s">
        <v>400</v>
      </c>
      <c r="E121" s="224"/>
      <c r="F121" s="227">
        <v>113.211629951372</v>
      </c>
      <c r="G121" s="227">
        <v>1201.2547337999999</v>
      </c>
      <c r="H121" s="227">
        <v>138.46729981112</v>
      </c>
      <c r="I121" s="229">
        <v>1452.933663562492</v>
      </c>
      <c r="J121" s="227">
        <v>113.211629951372</v>
      </c>
      <c r="K121" s="227">
        <v>1206.0242611180652</v>
      </c>
      <c r="L121" s="227">
        <v>229.44505510863502</v>
      </c>
      <c r="M121" s="229">
        <v>1548.6809461780722</v>
      </c>
    </row>
    <row r="122" spans="1:13" s="32" customFormat="1" ht="15" customHeight="1" thickBot="1">
      <c r="A122" s="384"/>
      <c r="B122" s="224" t="s">
        <v>628</v>
      </c>
      <c r="C122" s="224" t="s">
        <v>629</v>
      </c>
      <c r="D122" s="224" t="s">
        <v>400</v>
      </c>
      <c r="E122" s="224"/>
      <c r="F122" s="227">
        <v>174.28490679189608</v>
      </c>
      <c r="G122" s="227">
        <v>620.99137727000004</v>
      </c>
      <c r="H122" s="227">
        <v>571.86532985856002</v>
      </c>
      <c r="I122" s="229">
        <v>1367.1416139204562</v>
      </c>
      <c r="J122" s="227">
        <v>174.28490679189608</v>
      </c>
      <c r="K122" s="227">
        <v>412.36570850178151</v>
      </c>
      <c r="L122" s="227">
        <v>575.93536162003647</v>
      </c>
      <c r="M122" s="229">
        <v>1162.5859769137141</v>
      </c>
    </row>
    <row r="123" spans="1:13" s="32" customFormat="1" ht="15" customHeight="1" thickBot="1">
      <c r="A123" s="384"/>
      <c r="B123" s="224" t="s">
        <v>630</v>
      </c>
      <c r="C123" s="224" t="s">
        <v>631</v>
      </c>
      <c r="D123" s="224" t="s">
        <v>400</v>
      </c>
      <c r="E123" s="224"/>
      <c r="F123" s="227">
        <v>664.34141353200005</v>
      </c>
      <c r="G123" s="227">
        <v>2557.5287562000003</v>
      </c>
      <c r="H123" s="227">
        <v>490.34808540000006</v>
      </c>
      <c r="I123" s="229">
        <v>3712.2182551320002</v>
      </c>
      <c r="J123" s="227">
        <v>664.34141353200005</v>
      </c>
      <c r="K123" s="227">
        <v>2567.6833078751852</v>
      </c>
      <c r="L123" s="227">
        <v>684.04407576823507</v>
      </c>
      <c r="M123" s="229">
        <v>3916.0687971754205</v>
      </c>
    </row>
    <row r="124" spans="1:13" s="32" customFormat="1" ht="15" customHeight="1" thickBot="1">
      <c r="A124" s="384"/>
      <c r="B124" s="224" t="s">
        <v>632</v>
      </c>
      <c r="C124" s="224" t="s">
        <v>633</v>
      </c>
      <c r="D124" s="224" t="s">
        <v>400</v>
      </c>
      <c r="E124" s="224"/>
      <c r="F124" s="227">
        <v>120826.74127237393</v>
      </c>
      <c r="G124" s="227">
        <v>101509.9346779</v>
      </c>
      <c r="H124" s="227">
        <v>51905.195233572456</v>
      </c>
      <c r="I124" s="229">
        <v>274241.87118384638</v>
      </c>
      <c r="J124" s="227">
        <v>120826.74127237393</v>
      </c>
      <c r="K124" s="227">
        <v>77346.813014601794</v>
      </c>
      <c r="L124" s="227">
        <v>51987.670226840601</v>
      </c>
      <c r="M124" s="229">
        <v>250161.22451381633</v>
      </c>
    </row>
    <row r="125" spans="1:13" s="32" customFormat="1" ht="57" thickBot="1">
      <c r="A125" s="384"/>
      <c r="B125" s="224" t="s">
        <v>634</v>
      </c>
      <c r="C125" s="224" t="s">
        <v>635</v>
      </c>
      <c r="D125" s="224" t="s">
        <v>471</v>
      </c>
      <c r="E125" s="224" t="s">
        <v>1040</v>
      </c>
      <c r="F125" s="227">
        <v>10980.185012308006</v>
      </c>
      <c r="G125" s="227">
        <v>7585.7997131049824</v>
      </c>
      <c r="H125" s="227">
        <v>3248.5427998231826</v>
      </c>
      <c r="I125" s="229">
        <v>21814.527525236172</v>
      </c>
      <c r="J125" s="227">
        <v>10980.185012308006</v>
      </c>
      <c r="K125" s="227">
        <v>8009.6868621044368</v>
      </c>
      <c r="L125" s="227">
        <v>3790.6441248562828</v>
      </c>
      <c r="M125" s="229">
        <v>22780.515999268726</v>
      </c>
    </row>
    <row r="126" spans="1:13" s="32" customFormat="1" ht="42.9" thickBot="1">
      <c r="A126" s="384"/>
      <c r="B126" s="224" t="s">
        <v>575</v>
      </c>
      <c r="C126" s="224" t="s">
        <v>535</v>
      </c>
      <c r="D126" s="224" t="s">
        <v>400</v>
      </c>
      <c r="E126" s="224" t="s">
        <v>1044</v>
      </c>
      <c r="F126" s="227">
        <v>1841.8345865707602</v>
      </c>
      <c r="G126" s="227">
        <v>6026.5519830600006</v>
      </c>
      <c r="H126" s="227">
        <v>2215.8798232312001</v>
      </c>
      <c r="I126" s="229">
        <v>10084.26639286196</v>
      </c>
      <c r="J126" s="227">
        <v>1841.8345865707602</v>
      </c>
      <c r="K126" s="227">
        <v>243.52724318686612</v>
      </c>
      <c r="L126" s="227">
        <v>1878.1884388378114</v>
      </c>
      <c r="M126" s="229">
        <v>3963.5502685954375</v>
      </c>
    </row>
    <row r="127" spans="1:13" s="32" customFormat="1" ht="42.9" thickBot="1">
      <c r="A127" s="384"/>
      <c r="B127" s="224" t="s">
        <v>576</v>
      </c>
      <c r="C127" s="224" t="s">
        <v>577</v>
      </c>
      <c r="D127" s="224" t="s">
        <v>471</v>
      </c>
      <c r="E127" s="224" t="s">
        <v>1045</v>
      </c>
      <c r="F127" s="227">
        <v>0</v>
      </c>
      <c r="G127" s="227"/>
      <c r="H127" s="227">
        <v>50.394102429999997</v>
      </c>
      <c r="I127" s="229">
        <v>50.394102429999997</v>
      </c>
      <c r="J127" s="227">
        <v>0</v>
      </c>
      <c r="K127" s="227"/>
      <c r="L127" s="227">
        <v>50.394102429999997</v>
      </c>
      <c r="M127" s="229">
        <v>50.394102429999997</v>
      </c>
    </row>
    <row r="128" spans="1:13" s="32" customFormat="1" ht="15" customHeight="1" thickBot="1">
      <c r="A128" s="384"/>
      <c r="B128" s="224" t="s">
        <v>636</v>
      </c>
      <c r="C128" s="224" t="s">
        <v>637</v>
      </c>
      <c r="D128" s="224" t="s">
        <v>397</v>
      </c>
      <c r="E128" s="224"/>
      <c r="F128" s="227">
        <v>2.6264798681400006</v>
      </c>
      <c r="G128" s="227">
        <v>67.466343445999996</v>
      </c>
      <c r="H128" s="227">
        <v>128.93905882319999</v>
      </c>
      <c r="I128" s="229">
        <v>199.03188213734001</v>
      </c>
      <c r="J128" s="227">
        <v>2.6264798681400006</v>
      </c>
      <c r="K128" s="227">
        <v>16.851997303404744</v>
      </c>
      <c r="L128" s="227">
        <v>125.89872188787224</v>
      </c>
      <c r="M128" s="229">
        <v>145.37719905941699</v>
      </c>
    </row>
    <row r="129" spans="1:13" s="32" customFormat="1" ht="57" thickBot="1">
      <c r="A129" s="384"/>
      <c r="B129" s="224" t="s">
        <v>638</v>
      </c>
      <c r="C129" s="224" t="s">
        <v>638</v>
      </c>
      <c r="D129" s="224" t="s">
        <v>471</v>
      </c>
      <c r="E129" s="224" t="s">
        <v>1033</v>
      </c>
      <c r="F129" s="227">
        <v>34.181635079496004</v>
      </c>
      <c r="G129" s="227">
        <v>322.45393620000004</v>
      </c>
      <c r="H129" s="227">
        <v>156.46686672046002</v>
      </c>
      <c r="I129" s="229">
        <v>513.10243799995601</v>
      </c>
      <c r="J129" s="227">
        <v>34.181635079496004</v>
      </c>
      <c r="K129" s="227">
        <v>323.73422489668508</v>
      </c>
      <c r="L129" s="227">
        <v>180.88811100519501</v>
      </c>
      <c r="M129" s="229">
        <v>538.8039709813761</v>
      </c>
    </row>
    <row r="130" spans="1:13" s="32" customFormat="1" ht="57" thickBot="1">
      <c r="A130" s="384"/>
      <c r="B130" s="224" t="s">
        <v>639</v>
      </c>
      <c r="C130" s="224" t="s">
        <v>640</v>
      </c>
      <c r="D130" s="224" t="s">
        <v>400</v>
      </c>
      <c r="E130" s="224" t="s">
        <v>1048</v>
      </c>
      <c r="F130" s="227">
        <v>30.467425471416004</v>
      </c>
      <c r="G130" s="227">
        <v>440.15332999999998</v>
      </c>
      <c r="H130" s="227">
        <v>1145.00802184336</v>
      </c>
      <c r="I130" s="229">
        <v>1615.628777314776</v>
      </c>
      <c r="J130" s="227">
        <v>30.467425471416004</v>
      </c>
      <c r="K130" s="227">
        <v>309.77890119900002</v>
      </c>
      <c r="L130" s="227">
        <v>1143.87989151236</v>
      </c>
      <c r="M130" s="229">
        <v>1484.126218182776</v>
      </c>
    </row>
    <row r="131" spans="1:13" s="32" customFormat="1" ht="57" thickBot="1">
      <c r="A131" s="384"/>
      <c r="B131" s="224" t="s">
        <v>641</v>
      </c>
      <c r="C131" s="224" t="s">
        <v>641</v>
      </c>
      <c r="D131" s="224" t="s">
        <v>400</v>
      </c>
      <c r="E131" s="224" t="s">
        <v>1051</v>
      </c>
      <c r="F131" s="227">
        <v>25.159100950000003</v>
      </c>
      <c r="G131" s="227">
        <v>176.26441360000001</v>
      </c>
      <c r="H131" s="227">
        <v>313.53421985</v>
      </c>
      <c r="I131" s="229">
        <v>514.95773440000005</v>
      </c>
      <c r="J131" s="227">
        <v>25.159100950000003</v>
      </c>
      <c r="K131" s="227">
        <v>106.89587391186002</v>
      </c>
      <c r="L131" s="227">
        <v>315.51551426766002</v>
      </c>
      <c r="M131" s="229">
        <v>447.57048912952001</v>
      </c>
    </row>
    <row r="132" spans="1:13" s="32" customFormat="1" ht="141.9" thickBot="1">
      <c r="A132" s="384"/>
      <c r="B132" s="224" t="s">
        <v>642</v>
      </c>
      <c r="C132" s="224" t="s">
        <v>969</v>
      </c>
      <c r="D132" s="224" t="s">
        <v>397</v>
      </c>
      <c r="E132" s="224" t="s">
        <v>1057</v>
      </c>
      <c r="F132" s="227">
        <v>2.0769580535399998</v>
      </c>
      <c r="G132" s="227">
        <v>1965.8138627381643</v>
      </c>
      <c r="H132" s="227">
        <v>1707.6640020765235</v>
      </c>
      <c r="I132" s="229">
        <v>3675.5548228682278</v>
      </c>
      <c r="J132" s="227">
        <v>2.0769580535399998</v>
      </c>
      <c r="K132" s="227">
        <v>359.99044725486323</v>
      </c>
      <c r="L132" s="227">
        <v>1627.532012721548</v>
      </c>
      <c r="M132" s="229">
        <v>1989.599418029951</v>
      </c>
    </row>
    <row r="133" spans="1:13" s="32" customFormat="1" ht="113.6" thickBot="1">
      <c r="A133" s="384"/>
      <c r="B133" s="224" t="s">
        <v>643</v>
      </c>
      <c r="C133" s="224" t="s">
        <v>644</v>
      </c>
      <c r="D133" s="224" t="s">
        <v>400</v>
      </c>
      <c r="E133" s="224" t="s">
        <v>1067</v>
      </c>
      <c r="F133" s="227"/>
      <c r="G133" s="227">
        <v>10.19378448</v>
      </c>
      <c r="H133" s="227">
        <v>0.61780511999999999</v>
      </c>
      <c r="I133" s="229">
        <v>10.8115896</v>
      </c>
      <c r="J133" s="227"/>
      <c r="K133" s="227">
        <v>10.234258437924002</v>
      </c>
      <c r="L133" s="227">
        <v>1.3898375656440001</v>
      </c>
      <c r="M133" s="229">
        <v>11.624096003568001</v>
      </c>
    </row>
    <row r="134" spans="1:13" s="32" customFormat="1" ht="15" customHeight="1" thickBot="1">
      <c r="A134" s="384"/>
      <c r="B134" s="224" t="s">
        <v>645</v>
      </c>
      <c r="C134" s="224" t="s">
        <v>645</v>
      </c>
      <c r="D134" s="224" t="s">
        <v>400</v>
      </c>
      <c r="E134" s="224"/>
      <c r="F134" s="227">
        <v>0</v>
      </c>
      <c r="G134" s="227">
        <v>19.916226000000002</v>
      </c>
      <c r="H134" s="227">
        <v>30.384217830000001</v>
      </c>
      <c r="I134" s="229">
        <v>50.300443829999999</v>
      </c>
      <c r="J134" s="227">
        <v>0</v>
      </c>
      <c r="K134" s="227">
        <v>6.0264406806300004</v>
      </c>
      <c r="L134" s="227">
        <v>29.995579354530001</v>
      </c>
      <c r="M134" s="229">
        <v>36.022020035160004</v>
      </c>
    </row>
    <row r="135" spans="1:13" s="32" customFormat="1" ht="71.150000000000006" thickBot="1">
      <c r="A135" s="384"/>
      <c r="B135" s="224" t="s">
        <v>664</v>
      </c>
      <c r="C135" s="224" t="s">
        <v>665</v>
      </c>
      <c r="D135" s="224" t="s">
        <v>471</v>
      </c>
      <c r="E135" s="224" t="s">
        <v>666</v>
      </c>
      <c r="F135" s="227">
        <v>6580.5337033862406</v>
      </c>
      <c r="G135" s="227">
        <v>265714.00802141329</v>
      </c>
      <c r="H135" s="227">
        <v>32360.451346715163</v>
      </c>
      <c r="I135" s="229">
        <v>304654.99307151471</v>
      </c>
      <c r="J135" s="227">
        <v>6580.5337033862406</v>
      </c>
      <c r="K135" s="227">
        <v>223307.67762026229</v>
      </c>
      <c r="L135" s="227">
        <v>34224.985400493526</v>
      </c>
      <c r="M135" s="229">
        <v>264113.19672414206</v>
      </c>
    </row>
    <row r="136" spans="1:13" s="32" customFormat="1" ht="42.9" thickBot="1">
      <c r="A136" s="384"/>
      <c r="B136" s="224" t="s">
        <v>646</v>
      </c>
      <c r="C136" s="224" t="s">
        <v>647</v>
      </c>
      <c r="D136" s="224" t="s">
        <v>397</v>
      </c>
      <c r="E136" s="224" t="s">
        <v>1075</v>
      </c>
      <c r="F136" s="227">
        <v>356.27355270409998</v>
      </c>
      <c r="G136" s="227">
        <v>4219.6113534000006</v>
      </c>
      <c r="H136" s="227">
        <v>562.5405257832</v>
      </c>
      <c r="I136" s="229">
        <v>5138.4254318873</v>
      </c>
      <c r="J136" s="227">
        <v>356.27355270409998</v>
      </c>
      <c r="K136" s="227">
        <v>2433.5132673129301</v>
      </c>
      <c r="L136" s="227">
        <v>576.90828675903003</v>
      </c>
      <c r="M136" s="229">
        <v>3366.6951067760601</v>
      </c>
    </row>
    <row r="137" spans="1:13" s="32" customFormat="1" ht="85.3" thickBot="1">
      <c r="A137" s="384"/>
      <c r="B137" s="224" t="s">
        <v>648</v>
      </c>
      <c r="C137" s="224" t="s">
        <v>649</v>
      </c>
      <c r="D137" s="224" t="s">
        <v>397</v>
      </c>
      <c r="E137" s="224" t="s">
        <v>1077</v>
      </c>
      <c r="F137" s="227">
        <v>25.405124898952</v>
      </c>
      <c r="G137" s="227">
        <v>3488.4818562000005</v>
      </c>
      <c r="H137" s="227">
        <v>234.28988074412001</v>
      </c>
      <c r="I137" s="229">
        <v>3748.1768618430724</v>
      </c>
      <c r="J137" s="227">
        <v>25.405124898952</v>
      </c>
      <c r="K137" s="227">
        <v>98.256262827014609</v>
      </c>
      <c r="L137" s="227">
        <v>36.210181044084948</v>
      </c>
      <c r="M137" s="229">
        <v>159.87156877005157</v>
      </c>
    </row>
    <row r="138" spans="1:13" s="32" customFormat="1" ht="15" customHeight="1" thickBot="1">
      <c r="A138" s="384"/>
      <c r="B138" s="224" t="s">
        <v>650</v>
      </c>
      <c r="C138" s="224" t="s">
        <v>651</v>
      </c>
      <c r="D138" s="224" t="s">
        <v>400</v>
      </c>
      <c r="E138" s="224"/>
      <c r="F138" s="227">
        <v>244.709236592476</v>
      </c>
      <c r="G138" s="227">
        <v>2043.0108276600001</v>
      </c>
      <c r="H138" s="227">
        <v>571.96674991255998</v>
      </c>
      <c r="I138" s="229">
        <v>2859.6868141650361</v>
      </c>
      <c r="J138" s="227">
        <v>244.709236592476</v>
      </c>
      <c r="K138" s="227">
        <v>88.379618023147358</v>
      </c>
      <c r="L138" s="227">
        <v>460.15008222138249</v>
      </c>
      <c r="M138" s="229">
        <v>793.23893683700578</v>
      </c>
    </row>
    <row r="139" spans="1:13" s="32" customFormat="1" ht="15" customHeight="1" thickBot="1">
      <c r="A139" s="384"/>
      <c r="B139" s="224" t="s">
        <v>652</v>
      </c>
      <c r="C139" s="224" t="s">
        <v>653</v>
      </c>
      <c r="D139" s="224" t="s">
        <v>400</v>
      </c>
      <c r="E139" s="224"/>
      <c r="F139" s="227">
        <v>1931.9965512027779</v>
      </c>
      <c r="G139" s="227">
        <v>5197.7401212000004</v>
      </c>
      <c r="H139" s="227">
        <v>2246.2893473989493</v>
      </c>
      <c r="I139" s="229">
        <v>9376.0260198017277</v>
      </c>
      <c r="J139" s="227">
        <v>1931.9965512027779</v>
      </c>
      <c r="K139" s="227">
        <v>146.39907573188952</v>
      </c>
      <c r="L139" s="227">
        <v>1951.1561505625391</v>
      </c>
      <c r="M139" s="229">
        <v>4029.5517774972068</v>
      </c>
    </row>
    <row r="140" spans="1:13" s="32" customFormat="1" ht="127.75" thickBot="1">
      <c r="A140" s="384"/>
      <c r="B140" s="224" t="s">
        <v>654</v>
      </c>
      <c r="C140" s="224" t="s">
        <v>655</v>
      </c>
      <c r="D140" s="224" t="s">
        <v>471</v>
      </c>
      <c r="E140" s="224" t="s">
        <v>1083</v>
      </c>
      <c r="F140" s="227">
        <v>6.2294654756786274</v>
      </c>
      <c r="G140" s="227">
        <v>83.730968095363195</v>
      </c>
      <c r="H140" s="227">
        <v>108.7201936699869</v>
      </c>
      <c r="I140" s="229">
        <v>198.68062724102873</v>
      </c>
      <c r="J140" s="227">
        <v>6.2294654756786274</v>
      </c>
      <c r="K140" s="227">
        <v>38.996843561382924</v>
      </c>
      <c r="L140" s="227">
        <v>107.27693078108396</v>
      </c>
      <c r="M140" s="229">
        <v>152.50323981814552</v>
      </c>
    </row>
    <row r="141" spans="1:13" s="32" customFormat="1" ht="85.3" thickBot="1">
      <c r="A141" s="384"/>
      <c r="B141" s="224" t="s">
        <v>656</v>
      </c>
      <c r="C141" s="224" t="s">
        <v>657</v>
      </c>
      <c r="D141" s="224" t="s">
        <v>400</v>
      </c>
      <c r="E141" s="224" t="s">
        <v>1084</v>
      </c>
      <c r="F141" s="227">
        <v>321.10685482936003</v>
      </c>
      <c r="G141" s="227">
        <v>3208.3881060000003</v>
      </c>
      <c r="H141" s="227">
        <v>394.9240575028</v>
      </c>
      <c r="I141" s="229">
        <v>3924.4190183321602</v>
      </c>
      <c r="J141" s="227">
        <v>321.10685482936003</v>
      </c>
      <c r="K141" s="227">
        <v>90.367167721950025</v>
      </c>
      <c r="L141" s="227">
        <v>212.74837800825</v>
      </c>
      <c r="M141" s="229">
        <v>624.22240055956001</v>
      </c>
    </row>
    <row r="142" spans="1:13" s="32" customFormat="1" ht="15" customHeight="1" thickBot="1">
      <c r="A142" s="384"/>
      <c r="B142" s="224" t="s">
        <v>658</v>
      </c>
      <c r="C142" s="224" t="s">
        <v>659</v>
      </c>
      <c r="D142" s="224" t="s">
        <v>400</v>
      </c>
      <c r="E142" s="224"/>
      <c r="F142" s="227">
        <v>864.63670498425597</v>
      </c>
      <c r="G142" s="227">
        <v>3933.7681284000005</v>
      </c>
      <c r="H142" s="227">
        <v>577.25373468075998</v>
      </c>
      <c r="I142" s="229">
        <v>5375.658568065016</v>
      </c>
      <c r="J142" s="227">
        <v>864.63670498425597</v>
      </c>
      <c r="K142" s="227">
        <v>110.79815548922959</v>
      </c>
      <c r="L142" s="227">
        <v>353.89020817188992</v>
      </c>
      <c r="M142" s="229">
        <v>1329.3250686453755</v>
      </c>
    </row>
    <row r="143" spans="1:13" s="32" customFormat="1" ht="15" customHeight="1" thickBot="1">
      <c r="A143" s="384"/>
      <c r="B143" s="224" t="s">
        <v>660</v>
      </c>
      <c r="C143" s="224" t="s">
        <v>661</v>
      </c>
      <c r="D143" s="224" t="s">
        <v>400</v>
      </c>
      <c r="E143" s="224"/>
      <c r="F143" s="227">
        <v>296.40761081199997</v>
      </c>
      <c r="G143" s="227">
        <v>1047.6807000000001</v>
      </c>
      <c r="H143" s="227">
        <v>202.60609036</v>
      </c>
      <c r="I143" s="229">
        <v>1546.6944011720002</v>
      </c>
      <c r="J143" s="227">
        <v>296.40761081199997</v>
      </c>
      <c r="K143" s="227">
        <v>29.508879352499914</v>
      </c>
      <c r="L143" s="227">
        <v>143.11766903749998</v>
      </c>
      <c r="M143" s="229">
        <v>469.0341592019999</v>
      </c>
    </row>
    <row r="144" spans="1:13" s="32" customFormat="1" ht="15" customHeight="1" thickBot="1">
      <c r="A144" s="384"/>
      <c r="B144" s="224" t="s">
        <v>662</v>
      </c>
      <c r="C144" s="224" t="s">
        <v>663</v>
      </c>
      <c r="D144" s="224" t="s">
        <v>400</v>
      </c>
      <c r="E144" s="224"/>
      <c r="F144" s="227">
        <v>0</v>
      </c>
      <c r="G144" s="227">
        <v>31.388618800000003</v>
      </c>
      <c r="H144" s="227">
        <v>79.836807098445462</v>
      </c>
      <c r="I144" s="229">
        <v>111.22542589844547</v>
      </c>
      <c r="J144" s="227">
        <v>0</v>
      </c>
      <c r="K144" s="227">
        <v>27.011353615020006</v>
      </c>
      <c r="L144" s="227">
        <v>79.836216014065471</v>
      </c>
      <c r="M144" s="229">
        <v>106.84756962908547</v>
      </c>
    </row>
    <row r="145" spans="1:13" s="32" customFormat="1" ht="15" customHeight="1" thickBot="1">
      <c r="A145" s="384"/>
      <c r="B145" s="224" t="s">
        <v>667</v>
      </c>
      <c r="C145" s="224" t="s">
        <v>668</v>
      </c>
      <c r="D145" s="224" t="s">
        <v>400</v>
      </c>
      <c r="E145" s="224"/>
      <c r="F145" s="227">
        <v>0</v>
      </c>
      <c r="G145" s="227">
        <v>47.215614639999998</v>
      </c>
      <c r="H145" s="227">
        <v>231.96429605129984</v>
      </c>
      <c r="I145" s="229">
        <v>279.17991069129982</v>
      </c>
      <c r="J145" s="227">
        <v>0</v>
      </c>
      <c r="K145" s="227">
        <v>22.287610667412</v>
      </c>
      <c r="L145" s="227">
        <v>230.01277565107185</v>
      </c>
      <c r="M145" s="229">
        <v>252.30038631848385</v>
      </c>
    </row>
    <row r="146" spans="1:13" s="32" customFormat="1" ht="127.75" thickBot="1">
      <c r="A146" s="384"/>
      <c r="B146" s="224" t="s">
        <v>669</v>
      </c>
      <c r="C146" s="224" t="s">
        <v>670</v>
      </c>
      <c r="D146" s="224" t="s">
        <v>400</v>
      </c>
      <c r="E146" s="224" t="s">
        <v>1090</v>
      </c>
      <c r="F146" s="227">
        <v>336.48842217999999</v>
      </c>
      <c r="G146" s="227">
        <v>1845.3784397400002</v>
      </c>
      <c r="H146" s="227">
        <v>984.30481695000003</v>
      </c>
      <c r="I146" s="229">
        <v>3166.1716788700001</v>
      </c>
      <c r="J146" s="227">
        <v>336.48842217999999</v>
      </c>
      <c r="K146" s="227">
        <v>51.976761372040535</v>
      </c>
      <c r="L146" s="227">
        <v>879.52227192200553</v>
      </c>
      <c r="M146" s="229">
        <v>1267.9874554740461</v>
      </c>
    </row>
    <row r="147" spans="1:13" s="32" customFormat="1" ht="15" customHeight="1" thickBot="1">
      <c r="A147" s="384"/>
      <c r="B147" s="224" t="s">
        <v>671</v>
      </c>
      <c r="C147" s="224" t="s">
        <v>671</v>
      </c>
      <c r="D147" s="224" t="s">
        <v>400</v>
      </c>
      <c r="E147" s="224"/>
      <c r="F147" s="227">
        <v>0</v>
      </c>
      <c r="G147" s="227">
        <v>298.08339000000001</v>
      </c>
      <c r="H147" s="227">
        <v>123.07083987</v>
      </c>
      <c r="I147" s="229">
        <v>421.15422986999999</v>
      </c>
      <c r="J147" s="227">
        <v>0</v>
      </c>
      <c r="K147" s="227">
        <v>295.24779190800001</v>
      </c>
      <c r="L147" s="227">
        <v>143.523529018</v>
      </c>
      <c r="M147" s="229">
        <v>438.77132092600004</v>
      </c>
    </row>
    <row r="148" spans="1:13" s="32" customFormat="1" ht="15" customHeight="1" thickBot="1">
      <c r="A148" s="384"/>
      <c r="B148" s="224" t="s">
        <v>672</v>
      </c>
      <c r="C148" s="224" t="s">
        <v>673</v>
      </c>
      <c r="D148" s="224" t="s">
        <v>400</v>
      </c>
      <c r="E148" s="224"/>
      <c r="F148" s="227">
        <v>229.56364874773709</v>
      </c>
      <c r="G148" s="227">
        <v>3597.6795567600007</v>
      </c>
      <c r="H148" s="227">
        <v>1292.0959663344061</v>
      </c>
      <c r="I148" s="229">
        <v>5119.3391718421435</v>
      </c>
      <c r="J148" s="227">
        <v>229.56364874773709</v>
      </c>
      <c r="K148" s="227">
        <v>6.6425438962889993</v>
      </c>
      <c r="L148" s="227">
        <v>1041.7744430768648</v>
      </c>
      <c r="M148" s="229">
        <v>1277.9806357208911</v>
      </c>
    </row>
    <row r="149" spans="1:13" s="32" customFormat="1" ht="57" thickBot="1">
      <c r="A149" s="384"/>
      <c r="B149" s="224" t="s">
        <v>599</v>
      </c>
      <c r="C149" s="224" t="s">
        <v>600</v>
      </c>
      <c r="D149" s="224" t="s">
        <v>397</v>
      </c>
      <c r="E149" s="224" t="s">
        <v>1096</v>
      </c>
      <c r="F149" s="227">
        <v>0</v>
      </c>
      <c r="G149" s="227">
        <v>189.94107</v>
      </c>
      <c r="H149" s="227">
        <v>352.00866259727854</v>
      </c>
      <c r="I149" s="229">
        <v>541.94973259727851</v>
      </c>
      <c r="J149" s="227">
        <v>0</v>
      </c>
      <c r="K149" s="227">
        <v>5.349862910250013</v>
      </c>
      <c r="L149" s="227">
        <v>341.22360719002853</v>
      </c>
      <c r="M149" s="229">
        <v>346.57347010027854</v>
      </c>
    </row>
    <row r="150" spans="1:13" s="32" customFormat="1" ht="15" customHeight="1" thickBot="1">
      <c r="A150" s="385"/>
      <c r="B150" s="224" t="s">
        <v>674</v>
      </c>
      <c r="C150" s="224" t="s">
        <v>675</v>
      </c>
      <c r="D150" s="224" t="s">
        <v>471</v>
      </c>
      <c r="E150" s="224"/>
      <c r="F150" s="227">
        <v>28.034805971507673</v>
      </c>
      <c r="G150" s="227">
        <v>3086.1159582</v>
      </c>
      <c r="H150" s="227">
        <v>214.40400402659998</v>
      </c>
      <c r="I150" s="229">
        <v>3328.5547681981079</v>
      </c>
      <c r="J150" s="227">
        <v>28.034805971507673</v>
      </c>
      <c r="K150" s="227">
        <v>3098.369241334035</v>
      </c>
      <c r="L150" s="227">
        <v>448.13286649418495</v>
      </c>
      <c r="M150" s="229">
        <v>3574.5369137997277</v>
      </c>
    </row>
    <row r="151" spans="1:13" s="32" customFormat="1" ht="99.45" thickBot="1">
      <c r="A151" s="377" t="s">
        <v>970</v>
      </c>
      <c r="B151" s="225" t="s">
        <v>676</v>
      </c>
      <c r="C151" s="225" t="s">
        <v>677</v>
      </c>
      <c r="D151" s="225" t="s">
        <v>397</v>
      </c>
      <c r="E151" s="225" t="s">
        <v>1058</v>
      </c>
      <c r="F151" s="226">
        <v>3307.5658110151398</v>
      </c>
      <c r="G151" s="226">
        <v>15324.845316000001</v>
      </c>
      <c r="H151" s="226">
        <v>2200.8156895696002</v>
      </c>
      <c r="I151" s="228">
        <v>20833.226816584742</v>
      </c>
      <c r="J151" s="226">
        <v>3307.5658110151398</v>
      </c>
      <c r="K151" s="226">
        <v>431.63820000269982</v>
      </c>
      <c r="L151" s="226">
        <v>1330.6547189032999</v>
      </c>
      <c r="M151" s="228">
        <v>5069.8587299211395</v>
      </c>
    </row>
    <row r="152" spans="1:13" s="32" customFormat="1" ht="57" thickBot="1">
      <c r="A152" s="378"/>
      <c r="B152" s="225" t="s">
        <v>678</v>
      </c>
      <c r="C152" s="225" t="s">
        <v>679</v>
      </c>
      <c r="D152" s="225" t="s">
        <v>397</v>
      </c>
      <c r="E152" s="225" t="s">
        <v>1060</v>
      </c>
      <c r="F152" s="226">
        <v>0.39117704565600014</v>
      </c>
      <c r="G152" s="226"/>
      <c r="H152" s="226">
        <v>51.12191119976</v>
      </c>
      <c r="I152" s="228">
        <v>51.513088245416</v>
      </c>
      <c r="J152" s="226">
        <v>0.39117704565600014</v>
      </c>
      <c r="K152" s="226"/>
      <c r="L152" s="226">
        <v>51.12191119976</v>
      </c>
      <c r="M152" s="228">
        <v>51.513088245416</v>
      </c>
    </row>
    <row r="153" spans="1:13" s="32" customFormat="1" ht="57" thickBot="1">
      <c r="A153" s="378"/>
      <c r="B153" s="225" t="s">
        <v>680</v>
      </c>
      <c r="C153" s="225" t="s">
        <v>679</v>
      </c>
      <c r="D153" s="225" t="s">
        <v>397</v>
      </c>
      <c r="E153" s="225" t="s">
        <v>1060</v>
      </c>
      <c r="F153" s="226">
        <v>0.11255443668000002</v>
      </c>
      <c r="G153" s="226"/>
      <c r="H153" s="226">
        <v>35.198411850799999</v>
      </c>
      <c r="I153" s="228">
        <v>35.310966287479999</v>
      </c>
      <c r="J153" s="226">
        <v>0.11255443668000002</v>
      </c>
      <c r="K153" s="226"/>
      <c r="L153" s="226">
        <v>35.198411850799999</v>
      </c>
      <c r="M153" s="228">
        <v>35.310966287479999</v>
      </c>
    </row>
    <row r="154" spans="1:13" s="32" customFormat="1" ht="42.9" thickBot="1">
      <c r="A154" s="382"/>
      <c r="B154" s="225" t="s">
        <v>681</v>
      </c>
      <c r="C154" s="225" t="s">
        <v>682</v>
      </c>
      <c r="D154" s="225" t="s">
        <v>397</v>
      </c>
      <c r="E154" s="225" t="s">
        <v>1091</v>
      </c>
      <c r="F154" s="226">
        <v>0</v>
      </c>
      <c r="G154" s="226">
        <v>0</v>
      </c>
      <c r="H154" s="226">
        <v>2.0222958000000002</v>
      </c>
      <c r="I154" s="228">
        <v>2.0222958000000002</v>
      </c>
      <c r="J154" s="226">
        <v>0</v>
      </c>
      <c r="K154" s="226">
        <v>0</v>
      </c>
      <c r="L154" s="226">
        <v>2.0222958000000002</v>
      </c>
      <c r="M154" s="228">
        <v>2.0222958000000002</v>
      </c>
    </row>
    <row r="155" spans="1:13" s="32" customFormat="1" ht="14.6" thickBot="1">
      <c r="A155" s="383" t="s">
        <v>683</v>
      </c>
      <c r="B155" s="224" t="s">
        <v>684</v>
      </c>
      <c r="C155" s="224" t="s">
        <v>685</v>
      </c>
      <c r="D155" s="224" t="s">
        <v>471</v>
      </c>
      <c r="E155" s="224"/>
      <c r="F155" s="227">
        <v>361.55243440798404</v>
      </c>
      <c r="G155" s="227">
        <v>2826.0141320050002</v>
      </c>
      <c r="H155" s="227">
        <v>560.10477026824003</v>
      </c>
      <c r="I155" s="229">
        <v>3747.6713366812241</v>
      </c>
      <c r="J155" s="227">
        <v>361.55243440798404</v>
      </c>
      <c r="K155" s="227">
        <v>2931.8808242084492</v>
      </c>
      <c r="L155" s="227">
        <v>617.237295812659</v>
      </c>
      <c r="M155" s="229">
        <v>3910.6705544290921</v>
      </c>
    </row>
    <row r="156" spans="1:13" s="32" customFormat="1" ht="42.9" thickBot="1">
      <c r="A156" s="384"/>
      <c r="B156" s="224" t="s">
        <v>686</v>
      </c>
      <c r="C156" s="224" t="s">
        <v>687</v>
      </c>
      <c r="D156" s="224" t="s">
        <v>400</v>
      </c>
      <c r="E156" s="224" t="s">
        <v>1022</v>
      </c>
      <c r="F156" s="227">
        <v>0</v>
      </c>
      <c r="G156" s="227">
        <v>0</v>
      </c>
      <c r="H156" s="227">
        <v>0</v>
      </c>
      <c r="I156" s="229">
        <v>0</v>
      </c>
      <c r="J156" s="227">
        <v>0</v>
      </c>
      <c r="K156" s="227">
        <v>0</v>
      </c>
      <c r="L156" s="227">
        <v>0</v>
      </c>
      <c r="M156" s="229">
        <v>0</v>
      </c>
    </row>
    <row r="157" spans="1:13" s="32" customFormat="1" ht="28.75" thickBot="1">
      <c r="A157" s="384"/>
      <c r="B157" s="224" t="s">
        <v>688</v>
      </c>
      <c r="C157" s="224" t="s">
        <v>689</v>
      </c>
      <c r="D157" s="224" t="s">
        <v>400</v>
      </c>
      <c r="E157" s="224"/>
      <c r="F157" s="227">
        <v>26.496419809920003</v>
      </c>
      <c r="G157" s="227">
        <v>515.14688250000006</v>
      </c>
      <c r="H157" s="227">
        <v>477.88560215759998</v>
      </c>
      <c r="I157" s="229">
        <v>1019.52890446752</v>
      </c>
      <c r="J157" s="227">
        <v>26.496419809920003</v>
      </c>
      <c r="K157" s="227">
        <v>129.49955030794496</v>
      </c>
      <c r="L157" s="227">
        <v>458.57733234139499</v>
      </c>
      <c r="M157" s="229">
        <v>614.57330245925993</v>
      </c>
    </row>
    <row r="158" spans="1:13" s="32" customFormat="1" ht="15" customHeight="1" thickBot="1">
      <c r="A158" s="384"/>
      <c r="B158" s="224" t="s">
        <v>690</v>
      </c>
      <c r="C158" s="224" t="s">
        <v>691</v>
      </c>
      <c r="D158" s="224" t="s">
        <v>397</v>
      </c>
      <c r="E158" s="224"/>
      <c r="F158" s="227">
        <v>0</v>
      </c>
      <c r="G158" s="227">
        <v>141.39774112200001</v>
      </c>
      <c r="H158" s="227">
        <v>152.810724308</v>
      </c>
      <c r="I158" s="229">
        <v>294.20846542999999</v>
      </c>
      <c r="J158" s="227">
        <v>0</v>
      </c>
      <c r="K158" s="227">
        <v>3.9825959221021492</v>
      </c>
      <c r="L158" s="227">
        <v>144.78201059979165</v>
      </c>
      <c r="M158" s="229">
        <v>148.7646065218938</v>
      </c>
    </row>
    <row r="159" spans="1:13" s="32" customFormat="1" ht="15" customHeight="1" thickBot="1">
      <c r="A159" s="384"/>
      <c r="B159" s="224" t="s">
        <v>692</v>
      </c>
      <c r="C159" s="224" t="s">
        <v>693</v>
      </c>
      <c r="D159" s="224" t="s">
        <v>397</v>
      </c>
      <c r="E159" s="224"/>
      <c r="F159" s="227">
        <v>0</v>
      </c>
      <c r="G159" s="227">
        <v>53.596553406000005</v>
      </c>
      <c r="H159" s="227">
        <v>266.752378314</v>
      </c>
      <c r="I159" s="229">
        <v>320.34893172</v>
      </c>
      <c r="J159" s="227">
        <v>0</v>
      </c>
      <c r="K159" s="227">
        <v>20.011343400431546</v>
      </c>
      <c r="L159" s="227">
        <v>266.22169219450302</v>
      </c>
      <c r="M159" s="229">
        <v>286.23303559493462</v>
      </c>
    </row>
    <row r="160" spans="1:13" s="32" customFormat="1" ht="15" customHeight="1" thickBot="1">
      <c r="A160" s="384"/>
      <c r="B160" s="224" t="s">
        <v>694</v>
      </c>
      <c r="C160" s="224" t="s">
        <v>695</v>
      </c>
      <c r="D160" s="224" t="s">
        <v>400</v>
      </c>
      <c r="E160" s="224"/>
      <c r="F160" s="227">
        <v>13.6283052248</v>
      </c>
      <c r="G160" s="227">
        <v>503.31344000000001</v>
      </c>
      <c r="H160" s="227">
        <v>457.38224388999998</v>
      </c>
      <c r="I160" s="229">
        <v>974.32398911480004</v>
      </c>
      <c r="J160" s="227">
        <v>13.6283052248</v>
      </c>
      <c r="K160" s="227">
        <v>595.54607726699999</v>
      </c>
      <c r="L160" s="227">
        <v>475.34469166700001</v>
      </c>
      <c r="M160" s="229">
        <v>1084.5190741588001</v>
      </c>
    </row>
    <row r="161" spans="1:13" s="32" customFormat="1" ht="42.9" thickBot="1">
      <c r="A161" s="384"/>
      <c r="B161" s="224" t="s">
        <v>696</v>
      </c>
      <c r="C161" s="224" t="s">
        <v>697</v>
      </c>
      <c r="D161" s="224" t="s">
        <v>397</v>
      </c>
      <c r="E161" s="224" t="s">
        <v>1061</v>
      </c>
      <c r="F161" s="227">
        <v>2.5338221374112</v>
      </c>
      <c r="G161" s="227">
        <v>1278.9548993100002</v>
      </c>
      <c r="H161" s="227">
        <v>567.79473722180001</v>
      </c>
      <c r="I161" s="229">
        <v>1849.2834586692113</v>
      </c>
      <c r="J161" s="227">
        <v>2.5338221374112</v>
      </c>
      <c r="K161" s="227">
        <v>36.022927425338281</v>
      </c>
      <c r="L161" s="227">
        <v>495.17432157166076</v>
      </c>
      <c r="M161" s="229">
        <v>533.73107113441029</v>
      </c>
    </row>
    <row r="162" spans="1:13" s="32" customFormat="1" ht="15" customHeight="1" thickBot="1">
      <c r="A162" s="384"/>
      <c r="B162" s="224" t="s">
        <v>698</v>
      </c>
      <c r="C162" s="224" t="s">
        <v>699</v>
      </c>
      <c r="D162" s="224" t="s">
        <v>400</v>
      </c>
      <c r="E162" s="224"/>
      <c r="F162" s="227">
        <v>0</v>
      </c>
      <c r="G162" s="227">
        <v>130.85731189000001</v>
      </c>
      <c r="H162" s="227">
        <v>441.34639497000001</v>
      </c>
      <c r="I162" s="229">
        <v>572.20370686000001</v>
      </c>
      <c r="J162" s="227">
        <v>0</v>
      </c>
      <c r="K162" s="227">
        <v>122.6918366780625</v>
      </c>
      <c r="L162" s="227">
        <v>443.9259513836875</v>
      </c>
      <c r="M162" s="229">
        <v>566.61778806174993</v>
      </c>
    </row>
    <row r="163" spans="1:13" s="32" customFormat="1" ht="28.75" thickBot="1">
      <c r="A163" s="384"/>
      <c r="B163" s="224" t="s">
        <v>700</v>
      </c>
      <c r="C163" s="224" t="s">
        <v>701</v>
      </c>
      <c r="D163" s="224" t="s">
        <v>400</v>
      </c>
      <c r="E163" s="224" t="s">
        <v>1070</v>
      </c>
      <c r="F163" s="227">
        <v>5.9943725481600003</v>
      </c>
      <c r="G163" s="227">
        <v>52.619713080000004</v>
      </c>
      <c r="H163" s="227">
        <v>305.93536919339186</v>
      </c>
      <c r="I163" s="229">
        <v>364.54945482155188</v>
      </c>
      <c r="J163" s="227">
        <v>5.9943725481600003</v>
      </c>
      <c r="K163" s="227">
        <v>87.694637958256507</v>
      </c>
      <c r="L163" s="227">
        <v>309.6064490480934</v>
      </c>
      <c r="M163" s="229">
        <v>403.29545955450988</v>
      </c>
    </row>
    <row r="164" spans="1:13" s="32" customFormat="1" ht="57" thickBot="1">
      <c r="A164" s="384"/>
      <c r="B164" s="224" t="s">
        <v>702</v>
      </c>
      <c r="C164" s="224" t="s">
        <v>703</v>
      </c>
      <c r="D164" s="224" t="s">
        <v>471</v>
      </c>
      <c r="E164" s="224" t="s">
        <v>1076</v>
      </c>
      <c r="F164" s="227">
        <v>0.10470179999999998</v>
      </c>
      <c r="G164" s="227"/>
      <c r="H164" s="227">
        <v>148.62231252000001</v>
      </c>
      <c r="I164" s="229">
        <v>148.72701431999999</v>
      </c>
      <c r="J164" s="227">
        <v>0.10470179999999998</v>
      </c>
      <c r="K164" s="227"/>
      <c r="L164" s="227">
        <v>148.62231252000001</v>
      </c>
      <c r="M164" s="229">
        <v>148.72701431999999</v>
      </c>
    </row>
    <row r="165" spans="1:13" s="32" customFormat="1" ht="42.9" thickBot="1">
      <c r="A165" s="384"/>
      <c r="B165" s="224" t="s">
        <v>704</v>
      </c>
      <c r="C165" s="224" t="s">
        <v>705</v>
      </c>
      <c r="D165" s="224" t="s">
        <v>397</v>
      </c>
      <c r="E165" s="224" t="s">
        <v>1082</v>
      </c>
      <c r="F165" s="227">
        <v>152.30914396231205</v>
      </c>
      <c r="G165" s="227">
        <v>1255.142047718</v>
      </c>
      <c r="H165" s="227">
        <v>1988.4307061495199</v>
      </c>
      <c r="I165" s="229">
        <v>3395.8818978298323</v>
      </c>
      <c r="J165" s="227">
        <v>152.30914396231205</v>
      </c>
      <c r="K165" s="227">
        <v>1012.0858974103096</v>
      </c>
      <c r="L165" s="227">
        <v>1992.9333009173645</v>
      </c>
      <c r="M165" s="229">
        <v>3157.3283422899863</v>
      </c>
    </row>
    <row r="166" spans="1:13" s="32" customFormat="1" ht="15" customHeight="1" thickBot="1">
      <c r="A166" s="384"/>
      <c r="B166" s="224" t="s">
        <v>706</v>
      </c>
      <c r="C166" s="224" t="s">
        <v>707</v>
      </c>
      <c r="D166" s="224" t="s">
        <v>400</v>
      </c>
      <c r="E166" s="224"/>
      <c r="F166" s="227">
        <v>1276.2692387800396</v>
      </c>
      <c r="G166" s="227">
        <v>611.95354808000002</v>
      </c>
      <c r="H166" s="227">
        <v>961.68938900248804</v>
      </c>
      <c r="I166" s="229">
        <v>2849.9121758625279</v>
      </c>
      <c r="J166" s="227">
        <v>1276.2692387800396</v>
      </c>
      <c r="K166" s="227">
        <v>724.09458215275652</v>
      </c>
      <c r="L166" s="227">
        <v>983.52902763668953</v>
      </c>
      <c r="M166" s="229">
        <v>2983.8928485694855</v>
      </c>
    </row>
    <row r="167" spans="1:13" s="32" customFormat="1" ht="28.75" thickBot="1">
      <c r="A167" s="384"/>
      <c r="B167" s="224" t="s">
        <v>971</v>
      </c>
      <c r="C167" s="224" t="s">
        <v>708</v>
      </c>
      <c r="D167" s="224" t="s">
        <v>400</v>
      </c>
      <c r="E167" s="224"/>
      <c r="F167" s="227">
        <v>14.707052220202819</v>
      </c>
      <c r="G167" s="227">
        <v>86.128495600000008</v>
      </c>
      <c r="H167" s="227">
        <v>121.65776406523943</v>
      </c>
      <c r="I167" s="229">
        <v>222.49331188544227</v>
      </c>
      <c r="J167" s="227">
        <v>14.707052220202819</v>
      </c>
      <c r="K167" s="227">
        <v>101.91161931914252</v>
      </c>
      <c r="L167" s="227">
        <v>124.73155165240694</v>
      </c>
      <c r="M167" s="229">
        <v>241.35022319175226</v>
      </c>
    </row>
    <row r="168" spans="1:13" s="32" customFormat="1" ht="42.9" thickBot="1">
      <c r="A168" s="384"/>
      <c r="B168" s="224" t="s">
        <v>709</v>
      </c>
      <c r="C168" s="224" t="s">
        <v>710</v>
      </c>
      <c r="D168" s="224" t="s">
        <v>397</v>
      </c>
      <c r="E168" s="224" t="s">
        <v>1022</v>
      </c>
      <c r="F168" s="227">
        <v>12.270688019647999</v>
      </c>
      <c r="G168" s="227">
        <v>527.4048583980001</v>
      </c>
      <c r="H168" s="227">
        <v>151.00870966407999</v>
      </c>
      <c r="I168" s="229">
        <v>690.68425608172811</v>
      </c>
      <c r="J168" s="227">
        <v>12.270688019647999</v>
      </c>
      <c r="K168" s="227">
        <v>14.854837295741778</v>
      </c>
      <c r="L168" s="227">
        <v>121.06210243545233</v>
      </c>
      <c r="M168" s="229">
        <v>148.18762775084213</v>
      </c>
    </row>
    <row r="169" spans="1:13" s="32" customFormat="1" ht="15" customHeight="1" thickBot="1">
      <c r="A169" s="384"/>
      <c r="B169" s="224" t="s">
        <v>711</v>
      </c>
      <c r="C169" s="224" t="s">
        <v>712</v>
      </c>
      <c r="D169" s="224" t="s">
        <v>397</v>
      </c>
      <c r="E169" s="224"/>
      <c r="F169" s="227">
        <v>61.06014654506</v>
      </c>
      <c r="G169" s="227">
        <v>501.01126877999997</v>
      </c>
      <c r="H169" s="227">
        <v>92.214938042599996</v>
      </c>
      <c r="I169" s="229">
        <v>654.28635336766001</v>
      </c>
      <c r="J169" s="227">
        <v>61.06014654506</v>
      </c>
      <c r="K169" s="227">
        <v>166.30476125746949</v>
      </c>
      <c r="L169" s="227">
        <v>84.435215930404496</v>
      </c>
      <c r="M169" s="229">
        <v>311.80012373293397</v>
      </c>
    </row>
    <row r="170" spans="1:13" s="32" customFormat="1" ht="15" customHeight="1" thickBot="1">
      <c r="A170" s="384"/>
      <c r="B170" s="224" t="s">
        <v>713</v>
      </c>
      <c r="C170" s="224" t="s">
        <v>714</v>
      </c>
      <c r="D170" s="224" t="s">
        <v>471</v>
      </c>
      <c r="E170" s="224"/>
      <c r="F170" s="227">
        <v>0</v>
      </c>
      <c r="G170" s="227">
        <v>86.803920000000005</v>
      </c>
      <c r="H170" s="227">
        <v>143.25321160999999</v>
      </c>
      <c r="I170" s="229">
        <v>230.05713161</v>
      </c>
      <c r="J170" s="227">
        <v>0</v>
      </c>
      <c r="K170" s="227">
        <v>91.298502972000009</v>
      </c>
      <c r="L170" s="227">
        <v>146.00689374199999</v>
      </c>
      <c r="M170" s="229">
        <v>237.30539671400001</v>
      </c>
    </row>
    <row r="171" spans="1:13" s="32" customFormat="1" ht="15" customHeight="1" thickBot="1">
      <c r="A171" s="384"/>
      <c r="B171" s="224" t="s">
        <v>715</v>
      </c>
      <c r="C171" s="224" t="s">
        <v>716</v>
      </c>
      <c r="D171" s="224" t="s">
        <v>400</v>
      </c>
      <c r="E171" s="224"/>
      <c r="F171" s="227">
        <v>38.068916264400002</v>
      </c>
      <c r="G171" s="227">
        <v>32.523680000000006</v>
      </c>
      <c r="H171" s="227">
        <v>79.237815210400001</v>
      </c>
      <c r="I171" s="229">
        <v>149.8304114748</v>
      </c>
      <c r="J171" s="227">
        <v>38.068916264400002</v>
      </c>
      <c r="K171" s="227">
        <v>38.483673399000004</v>
      </c>
      <c r="L171" s="227">
        <v>80.398533079399996</v>
      </c>
      <c r="M171" s="229">
        <v>156.95112274280001</v>
      </c>
    </row>
    <row r="172" spans="1:13" s="32" customFormat="1" ht="15" customHeight="1" thickBot="1">
      <c r="A172" s="384"/>
      <c r="B172" s="224" t="s">
        <v>717</v>
      </c>
      <c r="C172" s="224" t="s">
        <v>718</v>
      </c>
      <c r="D172" s="224" t="s">
        <v>400</v>
      </c>
      <c r="E172" s="224"/>
      <c r="F172" s="227">
        <v>22.571049729000006</v>
      </c>
      <c r="G172" s="227">
        <v>223.10468449999999</v>
      </c>
      <c r="H172" s="227">
        <v>310.097387836</v>
      </c>
      <c r="I172" s="229">
        <v>555.77312206499994</v>
      </c>
      <c r="J172" s="227">
        <v>22.571049729000006</v>
      </c>
      <c r="K172" s="227">
        <v>208.21653182497499</v>
      </c>
      <c r="L172" s="227">
        <v>306.950511972725</v>
      </c>
      <c r="M172" s="229">
        <v>537.73809352670003</v>
      </c>
    </row>
    <row r="173" spans="1:13" s="32" customFormat="1" ht="15" customHeight="1" thickBot="1">
      <c r="A173" s="384"/>
      <c r="B173" s="224" t="s">
        <v>719</v>
      </c>
      <c r="C173" s="224" t="s">
        <v>720</v>
      </c>
      <c r="D173" s="224" t="s">
        <v>397</v>
      </c>
      <c r="E173" s="224"/>
      <c r="F173" s="227">
        <v>0</v>
      </c>
      <c r="G173" s="227">
        <v>21.810221400000003</v>
      </c>
      <c r="H173" s="227">
        <v>25.876544209999999</v>
      </c>
      <c r="I173" s="229">
        <v>47.686765610000002</v>
      </c>
      <c r="J173" s="227">
        <v>0</v>
      </c>
      <c r="K173" s="227">
        <v>21.896817892695001</v>
      </c>
      <c r="L173" s="227">
        <v>27.528354546045001</v>
      </c>
      <c r="M173" s="229">
        <v>49.425172438739999</v>
      </c>
    </row>
    <row r="174" spans="1:13" s="32" customFormat="1" ht="15" customHeight="1" thickBot="1">
      <c r="A174" s="385"/>
      <c r="B174" s="224" t="s">
        <v>721</v>
      </c>
      <c r="C174" s="224" t="s">
        <v>722</v>
      </c>
      <c r="D174" s="224" t="s">
        <v>400</v>
      </c>
      <c r="E174" s="224"/>
      <c r="F174" s="227">
        <v>160.08817683600003</v>
      </c>
      <c r="G174" s="227">
        <v>33.243540000000003</v>
      </c>
      <c r="H174" s="227">
        <v>49.443818000000007</v>
      </c>
      <c r="I174" s="229">
        <v>242.77553483600005</v>
      </c>
      <c r="J174" s="227">
        <v>160.08817683600003</v>
      </c>
      <c r="K174" s="227">
        <v>0.93633452549999752</v>
      </c>
      <c r="L174" s="227">
        <v>47.556214540500008</v>
      </c>
      <c r="M174" s="229">
        <v>208.58072590200004</v>
      </c>
    </row>
    <row r="175" spans="1:13" s="32" customFormat="1" ht="42.9" thickBot="1">
      <c r="A175" s="377" t="s">
        <v>723</v>
      </c>
      <c r="B175" s="225" t="s">
        <v>726</v>
      </c>
      <c r="C175" s="225" t="s">
        <v>727</v>
      </c>
      <c r="D175" s="225" t="s">
        <v>397</v>
      </c>
      <c r="E175" s="225" t="s">
        <v>1022</v>
      </c>
      <c r="F175" s="226">
        <v>0</v>
      </c>
      <c r="G175" s="226">
        <v>44.633049999999997</v>
      </c>
      <c r="H175" s="226">
        <v>56.087367329999999</v>
      </c>
      <c r="I175" s="228">
        <v>100.72041733</v>
      </c>
      <c r="J175" s="226">
        <v>0</v>
      </c>
      <c r="K175" s="226">
        <v>38.408797282500004</v>
      </c>
      <c r="L175" s="226">
        <v>56.086526837499996</v>
      </c>
      <c r="M175" s="228">
        <v>94.495324120000006</v>
      </c>
    </row>
    <row r="176" spans="1:13" s="32" customFormat="1" ht="311.60000000000002" thickBot="1">
      <c r="A176" s="378"/>
      <c r="B176" s="225" t="s">
        <v>728</v>
      </c>
      <c r="C176" s="225" t="s">
        <v>729</v>
      </c>
      <c r="D176" s="225" t="s">
        <v>397</v>
      </c>
      <c r="E176" s="225" t="s">
        <v>1059</v>
      </c>
      <c r="F176" s="226">
        <v>15.524974284492005</v>
      </c>
      <c r="G176" s="226">
        <v>1350.1739786630001</v>
      </c>
      <c r="H176" s="226">
        <v>1752.4146285009199</v>
      </c>
      <c r="I176" s="228">
        <v>3118.1135814484119</v>
      </c>
      <c r="J176" s="226">
        <v>15.524974284492005</v>
      </c>
      <c r="K176" s="226">
        <v>350.83950169836737</v>
      </c>
      <c r="L176" s="226">
        <v>1701.7616926539329</v>
      </c>
      <c r="M176" s="228">
        <v>2068.126168636792</v>
      </c>
    </row>
    <row r="177" spans="1:13" s="32" customFormat="1" ht="42.9" thickBot="1">
      <c r="A177" s="378"/>
      <c r="B177" s="225" t="s">
        <v>730</v>
      </c>
      <c r="C177" s="225" t="s">
        <v>731</v>
      </c>
      <c r="D177" s="225" t="s">
        <v>397</v>
      </c>
      <c r="E177" s="225" t="s">
        <v>1064</v>
      </c>
      <c r="F177" s="226">
        <v>0</v>
      </c>
      <c r="G177" s="226"/>
      <c r="H177" s="226">
        <v>46.858556639999996</v>
      </c>
      <c r="I177" s="228">
        <v>46.858556639999996</v>
      </c>
      <c r="J177" s="226">
        <v>0</v>
      </c>
      <c r="K177" s="226"/>
      <c r="L177" s="226">
        <v>46.858556639999996</v>
      </c>
      <c r="M177" s="228">
        <v>46.858556639999996</v>
      </c>
    </row>
    <row r="178" spans="1:13" s="32" customFormat="1" ht="71.150000000000006" thickBot="1">
      <c r="A178" s="382"/>
      <c r="B178" s="225" t="s">
        <v>972</v>
      </c>
      <c r="C178" s="225" t="s">
        <v>973</v>
      </c>
      <c r="D178" s="225" t="s">
        <v>397</v>
      </c>
      <c r="E178" s="225" t="s">
        <v>1078</v>
      </c>
      <c r="F178" s="226">
        <v>0</v>
      </c>
      <c r="G178" s="226"/>
      <c r="H178" s="226">
        <v>9.2230281099999996</v>
      </c>
      <c r="I178" s="228">
        <v>9.2230281099999996</v>
      </c>
      <c r="J178" s="226">
        <v>0</v>
      </c>
      <c r="K178" s="226"/>
      <c r="L178" s="226">
        <v>9.2230281099999996</v>
      </c>
      <c r="M178" s="228">
        <v>9.2230281099999996</v>
      </c>
    </row>
    <row r="179" spans="1:13" s="32" customFormat="1" ht="14.6" thickBot="1">
      <c r="A179" s="383" t="s">
        <v>737</v>
      </c>
      <c r="B179" s="224" t="s">
        <v>738</v>
      </c>
      <c r="C179" s="224" t="s">
        <v>739</v>
      </c>
      <c r="D179" s="224" t="s">
        <v>397</v>
      </c>
      <c r="E179" s="224"/>
      <c r="F179" s="227">
        <v>11.358226907604001</v>
      </c>
      <c r="G179" s="227">
        <v>1057.4349898</v>
      </c>
      <c r="H179" s="227">
        <v>1079.99251827384</v>
      </c>
      <c r="I179" s="229">
        <v>2148.785734981444</v>
      </c>
      <c r="J179" s="227">
        <v>11.358226907604001</v>
      </c>
      <c r="K179" s="227">
        <v>655.41341634133505</v>
      </c>
      <c r="L179" s="227">
        <v>1069.3857202177248</v>
      </c>
      <c r="M179" s="229">
        <v>1736.157363466664</v>
      </c>
    </row>
    <row r="180" spans="1:13" s="32" customFormat="1" ht="28.75" thickBot="1">
      <c r="A180" s="384"/>
      <c r="B180" s="224" t="s">
        <v>740</v>
      </c>
      <c r="C180" s="224" t="s">
        <v>741</v>
      </c>
      <c r="D180" s="224" t="s">
        <v>397</v>
      </c>
      <c r="E180" s="224" t="s">
        <v>1028</v>
      </c>
      <c r="F180" s="227">
        <v>1.1518758550000001</v>
      </c>
      <c r="G180" s="227">
        <v>362.85167090099998</v>
      </c>
      <c r="H180" s="227">
        <v>907.44310592599993</v>
      </c>
      <c r="I180" s="229">
        <v>1271.4466526819999</v>
      </c>
      <c r="J180" s="227">
        <v>1.1518758550000001</v>
      </c>
      <c r="K180" s="227">
        <v>309.34594897334233</v>
      </c>
      <c r="L180" s="227">
        <v>914.57625492773786</v>
      </c>
      <c r="M180" s="229">
        <v>1225.0740797560802</v>
      </c>
    </row>
    <row r="181" spans="1:13" s="32" customFormat="1" ht="42.9" thickBot="1">
      <c r="A181" s="384"/>
      <c r="B181" s="224" t="s">
        <v>423</v>
      </c>
      <c r="C181" s="224" t="s">
        <v>424</v>
      </c>
      <c r="D181" s="224" t="s">
        <v>397</v>
      </c>
      <c r="E181" s="224" t="s">
        <v>1022</v>
      </c>
      <c r="F181" s="227">
        <v>0</v>
      </c>
      <c r="G181" s="227">
        <v>253.97301625299539</v>
      </c>
      <c r="H181" s="227">
        <v>264.56582538699973</v>
      </c>
      <c r="I181" s="229">
        <v>518.5388416399951</v>
      </c>
      <c r="J181" s="227">
        <v>0</v>
      </c>
      <c r="K181" s="227">
        <v>187.22876121686721</v>
      </c>
      <c r="L181" s="227">
        <v>264.94157280648813</v>
      </c>
      <c r="M181" s="229">
        <v>452.17033402335534</v>
      </c>
    </row>
    <row r="182" spans="1:13" s="32" customFormat="1" ht="42.9" thickBot="1">
      <c r="A182" s="384"/>
      <c r="B182" s="224" t="s">
        <v>742</v>
      </c>
      <c r="C182" s="224" t="s">
        <v>743</v>
      </c>
      <c r="D182" s="224" t="s">
        <v>397</v>
      </c>
      <c r="E182" s="224" t="s">
        <v>1039</v>
      </c>
      <c r="F182" s="227">
        <v>0</v>
      </c>
      <c r="G182" s="227"/>
      <c r="H182" s="227">
        <v>17.5346951358</v>
      </c>
      <c r="I182" s="229">
        <v>17.5346951358</v>
      </c>
      <c r="J182" s="227">
        <v>0</v>
      </c>
      <c r="K182" s="227"/>
      <c r="L182" s="227">
        <v>17.5346951358</v>
      </c>
      <c r="M182" s="229">
        <v>17.5346951358</v>
      </c>
    </row>
    <row r="183" spans="1:13" s="32" customFormat="1" ht="15" customHeight="1" thickBot="1">
      <c r="A183" s="384"/>
      <c r="B183" s="224" t="s">
        <v>744</v>
      </c>
      <c r="C183" s="224" t="s">
        <v>745</v>
      </c>
      <c r="D183" s="224" t="s">
        <v>397</v>
      </c>
      <c r="E183" s="224"/>
      <c r="F183" s="227">
        <v>0</v>
      </c>
      <c r="G183" s="227">
        <v>618.11776376</v>
      </c>
      <c r="H183" s="227">
        <v>362.59318501000001</v>
      </c>
      <c r="I183" s="229">
        <v>980.71094877000007</v>
      </c>
      <c r="J183" s="227">
        <v>0</v>
      </c>
      <c r="K183" s="227">
        <v>557.13758435439308</v>
      </c>
      <c r="L183" s="227">
        <v>393.05860827368298</v>
      </c>
      <c r="M183" s="229">
        <v>950.19619262807601</v>
      </c>
    </row>
    <row r="184" spans="1:13" s="32" customFormat="1" ht="42.9" thickBot="1">
      <c r="A184" s="384"/>
      <c r="B184" s="224" t="s">
        <v>746</v>
      </c>
      <c r="C184" s="224" t="s">
        <v>747</v>
      </c>
      <c r="D184" s="224" t="s">
        <v>400</v>
      </c>
      <c r="E184" s="224" t="s">
        <v>1041</v>
      </c>
      <c r="F184" s="227">
        <v>0</v>
      </c>
      <c r="G184" s="227">
        <v>38.808324720000002</v>
      </c>
      <c r="H184" s="227">
        <v>3.9084996799999998</v>
      </c>
      <c r="I184" s="229">
        <v>42.716824400000007</v>
      </c>
      <c r="J184" s="227">
        <v>0</v>
      </c>
      <c r="K184" s="227">
        <v>38.962411409286005</v>
      </c>
      <c r="L184" s="227">
        <v>6.8476716728660003</v>
      </c>
      <c r="M184" s="229">
        <v>45.810083082152005</v>
      </c>
    </row>
    <row r="185" spans="1:13" s="32" customFormat="1" ht="85.3" thickBot="1">
      <c r="A185" s="384"/>
      <c r="B185" s="224" t="s">
        <v>748</v>
      </c>
      <c r="C185" s="224" t="s">
        <v>749</v>
      </c>
      <c r="D185" s="224" t="s">
        <v>397</v>
      </c>
      <c r="E185" s="224" t="s">
        <v>1042</v>
      </c>
      <c r="F185" s="227">
        <v>134.98623597999998</v>
      </c>
      <c r="G185" s="227">
        <v>1169.1617878889999</v>
      </c>
      <c r="H185" s="227">
        <v>1522.469346958</v>
      </c>
      <c r="I185" s="229">
        <v>2826.6173708269998</v>
      </c>
      <c r="J185" s="227">
        <v>134.98623597999998</v>
      </c>
      <c r="K185" s="227">
        <v>1144.1875451766143</v>
      </c>
      <c r="L185" s="227">
        <v>1579.1073565794168</v>
      </c>
      <c r="M185" s="229">
        <v>2858.2811377360308</v>
      </c>
    </row>
    <row r="186" spans="1:13" s="32" customFormat="1" ht="15" customHeight="1" thickBot="1">
      <c r="A186" s="384"/>
      <c r="B186" s="224" t="s">
        <v>750</v>
      </c>
      <c r="C186" s="224" t="s">
        <v>751</v>
      </c>
      <c r="D186" s="224" t="s">
        <v>397</v>
      </c>
      <c r="E186" s="224"/>
      <c r="F186" s="227">
        <v>42.908987871567298</v>
      </c>
      <c r="G186" s="227">
        <v>11557.126801616034</v>
      </c>
      <c r="H186" s="227">
        <v>5365.0962623921978</v>
      </c>
      <c r="I186" s="229">
        <v>16965.132051879798</v>
      </c>
      <c r="J186" s="227">
        <v>42.908987871567298</v>
      </c>
      <c r="K186" s="227">
        <v>9465.233983963717</v>
      </c>
      <c r="L186" s="227">
        <v>5485.1943086594129</v>
      </c>
      <c r="M186" s="229">
        <v>14993.337280494698</v>
      </c>
    </row>
    <row r="187" spans="1:13" s="32" customFormat="1" ht="15" customHeight="1" thickBot="1">
      <c r="A187" s="384"/>
      <c r="B187" s="224" t="s">
        <v>752</v>
      </c>
      <c r="C187" s="224" t="s">
        <v>753</v>
      </c>
      <c r="D187" s="224" t="s">
        <v>397</v>
      </c>
      <c r="E187" s="224"/>
      <c r="F187" s="227">
        <v>0</v>
      </c>
      <c r="G187" s="227">
        <v>19.237680000000001</v>
      </c>
      <c r="H187" s="227">
        <v>4.6539939399999994</v>
      </c>
      <c r="I187" s="229">
        <v>23.89167394</v>
      </c>
      <c r="J187" s="227">
        <v>0</v>
      </c>
      <c r="K187" s="227">
        <v>0.54184674599999649</v>
      </c>
      <c r="L187" s="227">
        <v>3.5616580659999992</v>
      </c>
      <c r="M187" s="229">
        <v>4.1035048119999953</v>
      </c>
    </row>
    <row r="188" spans="1:13" s="32" customFormat="1" ht="99.45" thickBot="1">
      <c r="A188" s="384"/>
      <c r="B188" s="224" t="s">
        <v>754</v>
      </c>
      <c r="C188" s="224" t="s">
        <v>737</v>
      </c>
      <c r="D188" s="224" t="s">
        <v>397</v>
      </c>
      <c r="E188" s="224" t="s">
        <v>1062</v>
      </c>
      <c r="F188" s="227">
        <v>0.57062686899600013</v>
      </c>
      <c r="G188" s="227">
        <v>381.43424379700002</v>
      </c>
      <c r="H188" s="227">
        <v>762.18585864715999</v>
      </c>
      <c r="I188" s="229">
        <v>1144.190729313156</v>
      </c>
      <c r="J188" s="227">
        <v>0.57062686899600013</v>
      </c>
      <c r="K188" s="227">
        <v>142.9970639650119</v>
      </c>
      <c r="L188" s="227">
        <v>755.2983761657789</v>
      </c>
      <c r="M188" s="229">
        <v>898.86606699978677</v>
      </c>
    </row>
    <row r="189" spans="1:13" s="32" customFormat="1" ht="15" customHeight="1" thickBot="1">
      <c r="A189" s="384"/>
      <c r="B189" s="224" t="s">
        <v>755</v>
      </c>
      <c r="C189" s="224" t="s">
        <v>755</v>
      </c>
      <c r="D189" s="224" t="s">
        <v>400</v>
      </c>
      <c r="E189" s="224"/>
      <c r="F189" s="227">
        <v>0</v>
      </c>
      <c r="G189" s="227">
        <v>45.043149360000001</v>
      </c>
      <c r="H189" s="227">
        <v>56.097022715399959</v>
      </c>
      <c r="I189" s="229">
        <v>101.14017207539996</v>
      </c>
      <c r="J189" s="227">
        <v>0</v>
      </c>
      <c r="K189" s="227">
        <v>0</v>
      </c>
      <c r="L189" s="227">
        <v>53.367134875399962</v>
      </c>
      <c r="M189" s="229">
        <v>53.367134875399962</v>
      </c>
    </row>
    <row r="190" spans="1:13" s="32" customFormat="1" ht="42.9" thickBot="1">
      <c r="A190" s="384"/>
      <c r="B190" s="224" t="s">
        <v>756</v>
      </c>
      <c r="C190" s="224" t="s">
        <v>757</v>
      </c>
      <c r="D190" s="224" t="s">
        <v>397</v>
      </c>
      <c r="E190" s="224" t="s">
        <v>1071</v>
      </c>
      <c r="F190" s="227">
        <v>0</v>
      </c>
      <c r="G190" s="227">
        <v>10.737964182000223</v>
      </c>
      <c r="H190" s="227">
        <v>25.177285478000012</v>
      </c>
      <c r="I190" s="229">
        <v>35.915249660000235</v>
      </c>
      <c r="J190" s="227">
        <v>0</v>
      </c>
      <c r="K190" s="227">
        <v>10.780598780695573</v>
      </c>
      <c r="L190" s="227">
        <v>25.990531703180881</v>
      </c>
      <c r="M190" s="229">
        <v>36.771130483876455</v>
      </c>
    </row>
    <row r="191" spans="1:13" s="32" customFormat="1" ht="42.9" thickBot="1">
      <c r="A191" s="384"/>
      <c r="B191" s="224" t="s">
        <v>758</v>
      </c>
      <c r="C191" s="224" t="s">
        <v>759</v>
      </c>
      <c r="D191" s="224" t="s">
        <v>397</v>
      </c>
      <c r="E191" s="224" t="s">
        <v>1079</v>
      </c>
      <c r="F191" s="227">
        <v>0</v>
      </c>
      <c r="G191" s="227"/>
      <c r="H191" s="227">
        <v>0.23644061999999999</v>
      </c>
      <c r="I191" s="229">
        <v>0.23644061999999999</v>
      </c>
      <c r="J191" s="227">
        <v>0</v>
      </c>
      <c r="K191" s="227"/>
      <c r="L191" s="227">
        <v>0.23644061999999999</v>
      </c>
      <c r="M191" s="229">
        <v>0.23644061999999999</v>
      </c>
    </row>
    <row r="192" spans="1:13" s="32" customFormat="1" ht="15" customHeight="1" thickBot="1">
      <c r="A192" s="384"/>
      <c r="B192" s="224" t="s">
        <v>760</v>
      </c>
      <c r="C192" s="224" t="s">
        <v>761</v>
      </c>
      <c r="D192" s="224" t="s">
        <v>397</v>
      </c>
      <c r="E192" s="224"/>
      <c r="F192" s="227">
        <v>955.10700410000015</v>
      </c>
      <c r="G192" s="227">
        <v>9.8301973</v>
      </c>
      <c r="H192" s="227">
        <v>85.68616892</v>
      </c>
      <c r="I192" s="229">
        <v>1050.62337032</v>
      </c>
      <c r="J192" s="227">
        <v>955.10700410000015</v>
      </c>
      <c r="K192" s="227">
        <v>8.4593379870450001</v>
      </c>
      <c r="L192" s="227">
        <v>85.685983805895006</v>
      </c>
      <c r="M192" s="229">
        <v>1049.2523258929402</v>
      </c>
    </row>
    <row r="193" spans="1:13" s="32" customFormat="1" ht="15" customHeight="1" thickBot="1">
      <c r="A193" s="384"/>
      <c r="B193" s="224" t="s">
        <v>762</v>
      </c>
      <c r="C193" s="224" t="s">
        <v>763</v>
      </c>
      <c r="D193" s="224" t="s">
        <v>397</v>
      </c>
      <c r="E193" s="224"/>
      <c r="F193" s="227">
        <v>2002.7958980000001</v>
      </c>
      <c r="G193" s="227">
        <v>20.6132773</v>
      </c>
      <c r="H193" s="227">
        <v>196.76710607999999</v>
      </c>
      <c r="I193" s="229">
        <v>2220.1762813800001</v>
      </c>
      <c r="J193" s="227">
        <v>2002.7958980000001</v>
      </c>
      <c r="K193" s="227">
        <v>17.738675469045003</v>
      </c>
      <c r="L193" s="227">
        <v>196.76671790789499</v>
      </c>
      <c r="M193" s="229">
        <v>2217.3012913769398</v>
      </c>
    </row>
    <row r="194" spans="1:13" s="32" customFormat="1" ht="42.9" thickBot="1">
      <c r="A194" s="384"/>
      <c r="B194" s="224" t="s">
        <v>764</v>
      </c>
      <c r="C194" s="224" t="s">
        <v>765</v>
      </c>
      <c r="D194" s="224" t="s">
        <v>397</v>
      </c>
      <c r="E194" s="224" t="s">
        <v>1093</v>
      </c>
      <c r="F194" s="227">
        <v>0</v>
      </c>
      <c r="G194" s="227">
        <v>80.291099020000004</v>
      </c>
      <c r="H194" s="227">
        <v>124.17590824</v>
      </c>
      <c r="I194" s="229">
        <v>204.46700726</v>
      </c>
      <c r="J194" s="227">
        <v>0</v>
      </c>
      <c r="K194" s="227">
        <v>42.488043000588007</v>
      </c>
      <c r="L194" s="227">
        <v>122.360051848228</v>
      </c>
      <c r="M194" s="229">
        <v>164.848094848816</v>
      </c>
    </row>
    <row r="195" spans="1:13" s="32" customFormat="1" ht="57" thickBot="1">
      <c r="A195" s="384"/>
      <c r="B195" s="224" t="s">
        <v>766</v>
      </c>
      <c r="C195" s="224" t="s">
        <v>767</v>
      </c>
      <c r="D195" s="224" t="s">
        <v>400</v>
      </c>
      <c r="E195" s="224" t="s">
        <v>1094</v>
      </c>
      <c r="F195" s="227">
        <v>808.97603891903998</v>
      </c>
      <c r="G195" s="227">
        <v>15713.30779918</v>
      </c>
      <c r="H195" s="227">
        <v>1787.1084288243999</v>
      </c>
      <c r="I195" s="229">
        <v>18309.392266923438</v>
      </c>
      <c r="J195" s="227">
        <v>808.97603891903998</v>
      </c>
      <c r="K195" s="227">
        <v>7206.0141165499581</v>
      </c>
      <c r="L195" s="227">
        <v>1290.6505511593325</v>
      </c>
      <c r="M195" s="229">
        <v>9305.64070662833</v>
      </c>
    </row>
    <row r="196" spans="1:13" s="32" customFormat="1" ht="15" customHeight="1" thickBot="1">
      <c r="A196" s="386"/>
      <c r="B196" s="224" t="s">
        <v>768</v>
      </c>
      <c r="C196" s="224" t="s">
        <v>769</v>
      </c>
      <c r="D196" s="224" t="s">
        <v>397</v>
      </c>
      <c r="E196" s="224"/>
      <c r="F196" s="227">
        <v>235.94451650123</v>
      </c>
      <c r="G196" s="227">
        <v>1454.9400265950003</v>
      </c>
      <c r="H196" s="227">
        <v>319.18976990930003</v>
      </c>
      <c r="I196" s="229">
        <v>2010.0743130055303</v>
      </c>
      <c r="J196" s="227">
        <v>235.94451650123</v>
      </c>
      <c r="K196" s="227">
        <v>40.979708521799573</v>
      </c>
      <c r="L196" s="227">
        <v>236.57673208102588</v>
      </c>
      <c r="M196" s="229">
        <v>513.50095710405549</v>
      </c>
    </row>
    <row r="197" spans="1:13" s="32" customFormat="1" ht="14.6" thickBot="1">
      <c r="A197" s="381" t="s">
        <v>770</v>
      </c>
      <c r="B197" s="225" t="s">
        <v>771</v>
      </c>
      <c r="C197" s="225" t="s">
        <v>772</v>
      </c>
      <c r="D197" s="225" t="s">
        <v>400</v>
      </c>
      <c r="E197" s="225"/>
      <c r="F197" s="226">
        <v>861.78094189271997</v>
      </c>
      <c r="G197" s="226">
        <v>4550.81484</v>
      </c>
      <c r="H197" s="226">
        <v>716.78924730879999</v>
      </c>
      <c r="I197" s="228">
        <v>6129.3850292015204</v>
      </c>
      <c r="J197" s="226">
        <v>861.78094189271997</v>
      </c>
      <c r="K197" s="226">
        <v>128.17783707299995</v>
      </c>
      <c r="L197" s="226">
        <v>458.38915407179996</v>
      </c>
      <c r="M197" s="228">
        <v>1448.3479330375201</v>
      </c>
    </row>
    <row r="198" spans="1:13" s="32" customFormat="1" ht="28.75" thickBot="1">
      <c r="A198" s="382"/>
      <c r="B198" s="225" t="s">
        <v>773</v>
      </c>
      <c r="C198" s="225" t="s">
        <v>774</v>
      </c>
      <c r="D198" s="225" t="s">
        <v>397</v>
      </c>
      <c r="E198" s="225" t="s">
        <v>1063</v>
      </c>
      <c r="F198" s="226">
        <v>80.20591020624002</v>
      </c>
      <c r="G198" s="226">
        <v>1441.5814083340001</v>
      </c>
      <c r="H198" s="226">
        <v>1935.7710690618001</v>
      </c>
      <c r="I198" s="228">
        <v>3457.5583876020401</v>
      </c>
      <c r="J198" s="226">
        <v>80.20591020624002</v>
      </c>
      <c r="K198" s="226">
        <v>790.97794184023337</v>
      </c>
      <c r="L198" s="226">
        <v>1887.799823605659</v>
      </c>
      <c r="M198" s="228">
        <v>2758.9836756521322</v>
      </c>
    </row>
  </sheetData>
  <mergeCells count="19">
    <mergeCell ref="A197:A198"/>
    <mergeCell ref="A4:A12"/>
    <mergeCell ref="A13:A24"/>
    <mergeCell ref="A110:A117"/>
    <mergeCell ref="A118:A150"/>
    <mergeCell ref="A151:A154"/>
    <mergeCell ref="A155:A174"/>
    <mergeCell ref="A175:A178"/>
    <mergeCell ref="A179:A196"/>
    <mergeCell ref="A1:D1"/>
    <mergeCell ref="A2:D2"/>
    <mergeCell ref="A77:A82"/>
    <mergeCell ref="A83:A102"/>
    <mergeCell ref="A103:A109"/>
    <mergeCell ref="A25:A36"/>
    <mergeCell ref="A37:A49"/>
    <mergeCell ref="A50:A55"/>
    <mergeCell ref="A56:A64"/>
    <mergeCell ref="A65:A76"/>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503E-530E-4999-888A-BDFEC8055BFF}">
  <dimension ref="A1:I20"/>
  <sheetViews>
    <sheetView zoomScaleNormal="100" workbookViewId="0">
      <selection activeCell="D10" sqref="D10"/>
    </sheetView>
  </sheetViews>
  <sheetFormatPr defaultColWidth="9.15234375" defaultRowHeight="14.6"/>
  <cols>
    <col min="1" max="1" width="36.69140625" style="232" customWidth="1"/>
    <col min="2" max="4" width="17.921875" style="1" bestFit="1" customWidth="1"/>
    <col min="5" max="5" width="18.61328125" style="1" bestFit="1" customWidth="1"/>
    <col min="6" max="8" width="16.07421875" style="1" bestFit="1" customWidth="1"/>
    <col min="9" max="9" width="18.61328125" style="1" bestFit="1" customWidth="1"/>
    <col min="10" max="16384" width="9.15234375" style="1"/>
  </cols>
  <sheetData>
    <row r="1" spans="1:9" s="20" customFormat="1" ht="23.5" customHeight="1">
      <c r="A1" s="321" t="s">
        <v>775</v>
      </c>
      <c r="B1" s="321"/>
      <c r="C1" s="321"/>
      <c r="D1" s="321"/>
      <c r="E1" s="321"/>
      <c r="F1" s="321"/>
    </row>
    <row r="2" spans="1:9" s="19" customFormat="1" ht="88.3" customHeight="1" thickBot="1">
      <c r="A2" s="319" t="s">
        <v>974</v>
      </c>
      <c r="B2" s="319"/>
      <c r="C2" s="319"/>
      <c r="D2" s="319"/>
      <c r="E2" s="319"/>
      <c r="F2" s="319"/>
    </row>
    <row r="3" spans="1:9" ht="57" thickBot="1">
      <c r="A3" s="147" t="s">
        <v>389</v>
      </c>
      <c r="B3" s="234" t="s">
        <v>942</v>
      </c>
      <c r="C3" s="234" t="s">
        <v>943</v>
      </c>
      <c r="D3" s="234" t="s">
        <v>944</v>
      </c>
      <c r="E3" s="234" t="s">
        <v>945</v>
      </c>
      <c r="F3" s="147" t="s">
        <v>946</v>
      </c>
      <c r="G3" s="234" t="s">
        <v>947</v>
      </c>
      <c r="H3" s="234" t="s">
        <v>948</v>
      </c>
      <c r="I3" s="99" t="s">
        <v>949</v>
      </c>
    </row>
    <row r="4" spans="1:9" ht="15" thickBot="1">
      <c r="A4" s="410" t="s">
        <v>394</v>
      </c>
      <c r="B4" s="411">
        <v>3060.3617446877324</v>
      </c>
      <c r="C4" s="411">
        <v>5975.0923134570003</v>
      </c>
      <c r="D4" s="411">
        <v>6847.3929404239198</v>
      </c>
      <c r="E4" s="412">
        <v>15882.846998568653</v>
      </c>
      <c r="F4" s="411">
        <v>3060.3617446877324</v>
      </c>
      <c r="G4" s="411">
        <v>4465.0743245066133</v>
      </c>
      <c r="H4" s="411">
        <v>6827.9324613697936</v>
      </c>
      <c r="I4" s="413">
        <v>14353.368530564139</v>
      </c>
    </row>
    <row r="5" spans="1:9" ht="15" thickBot="1">
      <c r="A5" s="414" t="s">
        <v>414</v>
      </c>
      <c r="B5" s="415">
        <v>474.70648316861985</v>
      </c>
      <c r="C5" s="415">
        <v>3995.0590990810001</v>
      </c>
      <c r="D5" s="415">
        <v>4427.3988802269996</v>
      </c>
      <c r="E5" s="236">
        <v>8897.1644624766195</v>
      </c>
      <c r="F5" s="415">
        <v>474.70648316861985</v>
      </c>
      <c r="G5" s="415">
        <v>2488.8134505818603</v>
      </c>
      <c r="H5" s="415">
        <v>4435.9756148954129</v>
      </c>
      <c r="I5" s="235">
        <v>7399.495548645893</v>
      </c>
    </row>
    <row r="6" spans="1:9" ht="29.15" thickBot="1">
      <c r="A6" s="410" t="s">
        <v>448</v>
      </c>
      <c r="B6" s="411">
        <v>236378.84597211739</v>
      </c>
      <c r="C6" s="411">
        <v>563994.76997374138</v>
      </c>
      <c r="D6" s="411">
        <v>90424.831207077208</v>
      </c>
      <c r="E6" s="412">
        <v>890798.44715293602</v>
      </c>
      <c r="F6" s="411">
        <v>236378.84597211739</v>
      </c>
      <c r="G6" s="411">
        <v>564608.95027253171</v>
      </c>
      <c r="H6" s="411">
        <v>131681.38070118302</v>
      </c>
      <c r="I6" s="413">
        <v>932669.17694583209</v>
      </c>
    </row>
    <row r="7" spans="1:9" ht="15" thickBot="1">
      <c r="A7" s="414" t="s">
        <v>474</v>
      </c>
      <c r="B7" s="415">
        <v>1021390.8414702662</v>
      </c>
      <c r="C7" s="415">
        <v>628297.57286643505</v>
      </c>
      <c r="D7" s="415">
        <v>482877.1573291329</v>
      </c>
      <c r="E7" s="236">
        <v>2132565.5716658342</v>
      </c>
      <c r="F7" s="415">
        <v>1021390.8414702662</v>
      </c>
      <c r="G7" s="415">
        <v>552100.15696804307</v>
      </c>
      <c r="H7" s="415">
        <v>494261.39881550724</v>
      </c>
      <c r="I7" s="235">
        <v>2067752.3972538167</v>
      </c>
    </row>
    <row r="8" spans="1:9" ht="15" thickBot="1">
      <c r="A8" s="410" t="s">
        <v>503</v>
      </c>
      <c r="B8" s="411">
        <v>15350.37404966885</v>
      </c>
      <c r="C8" s="411">
        <v>69894.034773560008</v>
      </c>
      <c r="D8" s="411">
        <v>11863.205405124423</v>
      </c>
      <c r="E8" s="412">
        <v>97107.614228353283</v>
      </c>
      <c r="F8" s="411">
        <v>15350.37404966885</v>
      </c>
      <c r="G8" s="411">
        <v>1917.0161476405719</v>
      </c>
      <c r="H8" s="411">
        <v>7882.3628288272166</v>
      </c>
      <c r="I8" s="413">
        <v>25149.753026136637</v>
      </c>
    </row>
    <row r="9" spans="1:9" ht="15" thickBot="1">
      <c r="A9" s="414" t="s">
        <v>516</v>
      </c>
      <c r="B9" s="415">
        <v>68.954339668212</v>
      </c>
      <c r="C9" s="415">
        <v>4098.912690075771</v>
      </c>
      <c r="D9" s="415">
        <v>3155.8355659433355</v>
      </c>
      <c r="E9" s="236">
        <v>7323.7025956873185</v>
      </c>
      <c r="F9" s="415">
        <v>68.954339668212</v>
      </c>
      <c r="G9" s="415">
        <v>2089.2185678365599</v>
      </c>
      <c r="H9" s="415">
        <v>3097.8013169006899</v>
      </c>
      <c r="I9" s="235">
        <v>5255.9742244054614</v>
      </c>
    </row>
    <row r="10" spans="1:9" ht="15" thickBot="1">
      <c r="A10" s="410" t="s">
        <v>533</v>
      </c>
      <c r="B10" s="411">
        <v>2872.9008181793092</v>
      </c>
      <c r="C10" s="411">
        <v>72264.985575464059</v>
      </c>
      <c r="D10" s="411">
        <v>19065.566710923678</v>
      </c>
      <c r="E10" s="412">
        <v>94203.453104567059</v>
      </c>
      <c r="F10" s="411">
        <v>2872.9008181793092</v>
      </c>
      <c r="G10" s="411">
        <v>53606.369994970941</v>
      </c>
      <c r="H10" s="411">
        <v>19322.575529646383</v>
      </c>
      <c r="I10" s="413">
        <v>75801.846342796634</v>
      </c>
    </row>
    <row r="11" spans="1:9" ht="15" thickBot="1">
      <c r="A11" s="414" t="s">
        <v>550</v>
      </c>
      <c r="B11" s="415">
        <v>83.075581148772002</v>
      </c>
      <c r="C11" s="415">
        <v>7563.0564153811574</v>
      </c>
      <c r="D11" s="415">
        <v>4805.5641830351415</v>
      </c>
      <c r="E11" s="236">
        <v>12451.696179565071</v>
      </c>
      <c r="F11" s="415">
        <v>83.075581148772002</v>
      </c>
      <c r="G11" s="415">
        <v>566.06408067954089</v>
      </c>
      <c r="H11" s="415">
        <v>4396.3675399232898</v>
      </c>
      <c r="I11" s="235">
        <v>5045.5072017516022</v>
      </c>
    </row>
    <row r="12" spans="1:9" ht="15" thickBot="1">
      <c r="A12" s="410" t="s">
        <v>963</v>
      </c>
      <c r="B12" s="411">
        <v>1242.7954873659521</v>
      </c>
      <c r="C12" s="411">
        <v>8816.5257758219068</v>
      </c>
      <c r="D12" s="411">
        <v>10060.933017969381</v>
      </c>
      <c r="E12" s="412">
        <v>20120.254281157238</v>
      </c>
      <c r="F12" s="411">
        <v>1242.7954873659521</v>
      </c>
      <c r="G12" s="411">
        <v>3068.4373080082059</v>
      </c>
      <c r="H12" s="411">
        <v>9731.1885136081492</v>
      </c>
      <c r="I12" s="413">
        <v>14042.421308982306</v>
      </c>
    </row>
    <row r="13" spans="1:9" ht="15" thickBot="1">
      <c r="A13" s="414" t="s">
        <v>601</v>
      </c>
      <c r="B13" s="415">
        <v>10467.756959903512</v>
      </c>
      <c r="C13" s="415">
        <v>49483.662476725003</v>
      </c>
      <c r="D13" s="415">
        <v>27486.810714054882</v>
      </c>
      <c r="E13" s="236">
        <v>87438.23015068339</v>
      </c>
      <c r="F13" s="415">
        <v>10467.756959903512</v>
      </c>
      <c r="G13" s="415">
        <v>2929.1652082598207</v>
      </c>
      <c r="H13" s="415">
        <v>23908.391961099253</v>
      </c>
      <c r="I13" s="235">
        <v>37305.314129262581</v>
      </c>
    </row>
    <row r="14" spans="1:9" ht="15" thickBot="1">
      <c r="A14" s="410" t="s">
        <v>607</v>
      </c>
      <c r="B14" s="411">
        <v>13762.090504971633</v>
      </c>
      <c r="C14" s="411">
        <v>117931.15660025258</v>
      </c>
      <c r="D14" s="411">
        <v>24105.15064934922</v>
      </c>
      <c r="E14" s="412">
        <v>155798.39775457344</v>
      </c>
      <c r="F14" s="411">
        <v>13762.090504971633</v>
      </c>
      <c r="G14" s="411">
        <v>74266.744763413866</v>
      </c>
      <c r="H14" s="411">
        <v>23786.220165524195</v>
      </c>
      <c r="I14" s="413">
        <v>111815.0554339097</v>
      </c>
    </row>
    <row r="15" spans="1:9" ht="43.3" thickBot="1">
      <c r="A15" s="414" t="s">
        <v>967</v>
      </c>
      <c r="B15" s="415">
        <v>152097.5007111461</v>
      </c>
      <c r="C15" s="415">
        <v>462350.26982282981</v>
      </c>
      <c r="D15" s="415">
        <v>115990.2472017546</v>
      </c>
      <c r="E15" s="236">
        <v>730438.01773573051</v>
      </c>
      <c r="F15" s="415">
        <v>152097.5007111461</v>
      </c>
      <c r="G15" s="415">
        <v>276125.45395859546</v>
      </c>
      <c r="H15" s="415">
        <v>106551.61862549235</v>
      </c>
      <c r="I15" s="235">
        <v>534774.57329523389</v>
      </c>
    </row>
    <row r="16" spans="1:9" ht="15" thickBot="1">
      <c r="A16" s="410" t="s">
        <v>970</v>
      </c>
      <c r="B16" s="411">
        <v>3308.0695424974756</v>
      </c>
      <c r="C16" s="411">
        <v>15324.845316000001</v>
      </c>
      <c r="D16" s="411">
        <v>2289.1583084201602</v>
      </c>
      <c r="E16" s="412">
        <v>20922.073166917638</v>
      </c>
      <c r="F16" s="411">
        <v>3308.0695424974756</v>
      </c>
      <c r="G16" s="411">
        <v>431.63820000269982</v>
      </c>
      <c r="H16" s="411">
        <v>1418.9973377538599</v>
      </c>
      <c r="I16" s="413">
        <v>5158.7050802540352</v>
      </c>
    </row>
    <row r="17" spans="1:9" ht="15" thickBot="1">
      <c r="A17" s="414" t="s">
        <v>683</v>
      </c>
      <c r="B17" s="415">
        <v>2147.6544682849376</v>
      </c>
      <c r="C17" s="415">
        <v>8881.0269377889999</v>
      </c>
      <c r="D17" s="415">
        <v>7301.544816633359</v>
      </c>
      <c r="E17" s="236">
        <v>18330.226222707297</v>
      </c>
      <c r="F17" s="415">
        <v>2147.6544682849376</v>
      </c>
      <c r="G17" s="415">
        <v>6307.4133512171747</v>
      </c>
      <c r="H17" s="415">
        <v>7274.6237635917778</v>
      </c>
      <c r="I17" s="235">
        <v>15729.691583093891</v>
      </c>
    </row>
    <row r="18" spans="1:9" ht="15" thickBot="1">
      <c r="A18" s="410" t="s">
        <v>723</v>
      </c>
      <c r="B18" s="411">
        <v>15.524974284492005</v>
      </c>
      <c r="C18" s="411">
        <v>1394.807028663</v>
      </c>
      <c r="D18" s="411">
        <v>1864.5835805809199</v>
      </c>
      <c r="E18" s="412">
        <v>3274.9155835284118</v>
      </c>
      <c r="F18" s="411">
        <v>15.524974284492005</v>
      </c>
      <c r="G18" s="411">
        <v>361.74990158052884</v>
      </c>
      <c r="H18" s="411">
        <v>1810.1954539771893</v>
      </c>
      <c r="I18" s="413">
        <v>2187.47032984221</v>
      </c>
    </row>
    <row r="19" spans="1:9" ht="15" thickBot="1">
      <c r="A19" s="414" t="s">
        <v>737</v>
      </c>
      <c r="B19" s="415">
        <v>4193.7994110034379</v>
      </c>
      <c r="C19" s="415">
        <v>32792.909791673032</v>
      </c>
      <c r="D19" s="415">
        <v>12884.881422137098</v>
      </c>
      <c r="E19" s="236">
        <v>49871.590624813565</v>
      </c>
      <c r="F19" s="415">
        <v>4193.7994110034379</v>
      </c>
      <c r="G19" s="415">
        <v>19536.136041928243</v>
      </c>
      <c r="H19" s="415">
        <v>12461.571193594729</v>
      </c>
      <c r="I19" s="235">
        <v>36191.50664652641</v>
      </c>
    </row>
    <row r="20" spans="1:9" ht="29.15" thickBot="1">
      <c r="A20" s="416" t="s">
        <v>770</v>
      </c>
      <c r="B20" s="417">
        <v>941.98685209896007</v>
      </c>
      <c r="C20" s="417">
        <v>5992.3962483340001</v>
      </c>
      <c r="D20" s="417">
        <v>2652.5603163706</v>
      </c>
      <c r="E20" s="418">
        <v>9586.9434168035605</v>
      </c>
      <c r="F20" s="417">
        <v>941.98685209896007</v>
      </c>
      <c r="G20" s="417">
        <v>909.21004992482676</v>
      </c>
      <c r="H20" s="417">
        <v>2344.8383231234779</v>
      </c>
      <c r="I20" s="419">
        <v>4196.0352251472641</v>
      </c>
    </row>
  </sheetData>
  <mergeCells count="2">
    <mergeCell ref="A1:F1"/>
    <mergeCell ref="A2:F2"/>
  </mergeCell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908A3-3E4B-43CB-A3B6-D13CCF147BD9}">
  <dimension ref="A1:G37"/>
  <sheetViews>
    <sheetView zoomScaleNormal="100" workbookViewId="0">
      <selection activeCell="A4" sqref="A4:I20"/>
    </sheetView>
  </sheetViews>
  <sheetFormatPr defaultColWidth="8.69140625" defaultRowHeight="14.6"/>
  <cols>
    <col min="1" max="1" width="53.69140625" style="2" customWidth="1"/>
    <col min="2" max="4" width="19.69140625" style="2" customWidth="1"/>
    <col min="5" max="5" width="19.69140625" style="2" bestFit="1" customWidth="1"/>
    <col min="6" max="6" width="19.69140625" style="2" customWidth="1"/>
    <col min="7" max="16384" width="8.69140625" style="9"/>
  </cols>
  <sheetData>
    <row r="1" spans="1:7" ht="20.149999999999999">
      <c r="A1" s="387" t="s">
        <v>776</v>
      </c>
      <c r="B1" s="387"/>
      <c r="C1" s="387"/>
      <c r="D1" s="387"/>
      <c r="E1" s="129"/>
      <c r="F1" s="129"/>
    </row>
    <row r="2" spans="1:7" s="11" customFormat="1" ht="14.15" customHeight="1" thickBot="1">
      <c r="A2" s="248" t="s">
        <v>1010</v>
      </c>
      <c r="B2" s="248"/>
      <c r="C2" s="248"/>
      <c r="D2" s="248"/>
      <c r="E2" s="115"/>
      <c r="F2" s="115"/>
    </row>
    <row r="3" spans="1:7" ht="45.45" thickBot="1">
      <c r="A3" s="147" t="s">
        <v>777</v>
      </c>
      <c r="B3" s="234" t="s">
        <v>1005</v>
      </c>
      <c r="C3" s="234" t="s">
        <v>1006</v>
      </c>
      <c r="D3" s="234" t="s">
        <v>1007</v>
      </c>
      <c r="E3" s="234" t="s">
        <v>1008</v>
      </c>
      <c r="F3" s="99" t="s">
        <v>1009</v>
      </c>
    </row>
    <row r="4" spans="1:7" ht="15" thickBot="1">
      <c r="A4" s="388" t="s">
        <v>778</v>
      </c>
      <c r="B4" s="389">
        <f>B5</f>
        <v>1459512.4763840623</v>
      </c>
      <c r="C4" s="389">
        <f t="shared" ref="C4:E4" si="0">C5</f>
        <v>2059051.0837052837</v>
      </c>
      <c r="D4" s="389">
        <f t="shared" si="0"/>
        <v>168265.92274183483</v>
      </c>
      <c r="E4" s="389">
        <f t="shared" si="0"/>
        <v>555389.16897765012</v>
      </c>
      <c r="F4" s="390">
        <f>F5</f>
        <v>4242218.6518088309</v>
      </c>
    </row>
    <row r="5" spans="1:7" ht="15" thickBot="1">
      <c r="A5" s="391" t="s">
        <v>975</v>
      </c>
      <c r="B5" s="392">
        <f>B6+B9+B10+B22+B28</f>
        <v>1459512.4763840623</v>
      </c>
      <c r="C5" s="392">
        <f t="shared" ref="C5:F5" si="1">C6+C9+C10+C22+C28</f>
        <v>2059051.0837052837</v>
      </c>
      <c r="D5" s="392">
        <f t="shared" si="1"/>
        <v>168265.92274183483</v>
      </c>
      <c r="E5" s="392">
        <f t="shared" si="1"/>
        <v>555389.16897765012</v>
      </c>
      <c r="F5" s="393">
        <f t="shared" si="1"/>
        <v>4242218.6518088309</v>
      </c>
    </row>
    <row r="6" spans="1:7" ht="15" thickBot="1">
      <c r="A6" s="394" t="s">
        <v>976</v>
      </c>
      <c r="B6" s="395">
        <f>B7</f>
        <v>0</v>
      </c>
      <c r="C6" s="395">
        <f>C7</f>
        <v>2059051.0837052837</v>
      </c>
      <c r="D6" s="395">
        <f>D7</f>
        <v>0</v>
      </c>
      <c r="E6" s="395">
        <f>E7</f>
        <v>179822.88682371922</v>
      </c>
      <c r="F6" s="396">
        <f>F7</f>
        <v>2238873.9705290031</v>
      </c>
    </row>
    <row r="7" spans="1:7" ht="15" thickBot="1">
      <c r="A7" s="397" t="s">
        <v>977</v>
      </c>
      <c r="B7" s="398">
        <f>B8</f>
        <v>0</v>
      </c>
      <c r="C7" s="398">
        <f t="shared" ref="C7:F7" si="2">C8</f>
        <v>2059051.0837052837</v>
      </c>
      <c r="D7" s="398">
        <f t="shared" si="2"/>
        <v>0</v>
      </c>
      <c r="E7" s="398">
        <f t="shared" si="2"/>
        <v>179822.88682371922</v>
      </c>
      <c r="F7" s="399">
        <f t="shared" si="2"/>
        <v>2238873.9705290031</v>
      </c>
    </row>
    <row r="8" spans="1:7" ht="15" thickBot="1">
      <c r="A8" s="400" t="s">
        <v>992</v>
      </c>
      <c r="B8" s="401"/>
      <c r="C8" s="401">
        <v>2059051.0837052837</v>
      </c>
      <c r="D8" s="401"/>
      <c r="E8" s="401">
        <v>179822.88682371922</v>
      </c>
      <c r="F8" s="402">
        <f>SUM('IPCC Table'!$B8:$E8)</f>
        <v>2238873.9705290031</v>
      </c>
    </row>
    <row r="9" spans="1:7" ht="15" thickBot="1">
      <c r="A9" s="403" t="s">
        <v>980</v>
      </c>
      <c r="B9" s="395">
        <v>0</v>
      </c>
      <c r="C9" s="395">
        <v>0</v>
      </c>
      <c r="D9" s="395">
        <v>0</v>
      </c>
      <c r="E9" s="395">
        <v>0</v>
      </c>
      <c r="F9" s="396">
        <v>0</v>
      </c>
    </row>
    <row r="10" spans="1:7" ht="15" thickBot="1">
      <c r="A10" s="403" t="s">
        <v>981</v>
      </c>
      <c r="B10" s="395">
        <f>B11+B13+B18+B20</f>
        <v>174213.46111266533</v>
      </c>
      <c r="C10" s="395">
        <f t="shared" ref="C10:F10" si="3">C11+C13+C18+C20</f>
        <v>0</v>
      </c>
      <c r="D10" s="395">
        <f t="shared" si="3"/>
        <v>133914.97927383482</v>
      </c>
      <c r="E10" s="395">
        <f t="shared" si="3"/>
        <v>69414.466658339385</v>
      </c>
      <c r="F10" s="396">
        <f t="shared" si="3"/>
        <v>377542.90704483952</v>
      </c>
    </row>
    <row r="11" spans="1:7" ht="15" thickBot="1">
      <c r="A11" s="397" t="s">
        <v>984</v>
      </c>
      <c r="B11" s="398">
        <f>B12</f>
        <v>3789.1022059823995</v>
      </c>
      <c r="C11" s="398">
        <f t="shared" ref="C11:F11" si="4">C12</f>
        <v>0</v>
      </c>
      <c r="D11" s="398">
        <f t="shared" si="4"/>
        <v>125956.41967216039</v>
      </c>
      <c r="E11" s="398">
        <f t="shared" si="4"/>
        <v>27213.651986219786</v>
      </c>
      <c r="F11" s="399">
        <f t="shared" si="4"/>
        <v>156959.17386436259</v>
      </c>
    </row>
    <row r="12" spans="1:7" ht="15" thickBot="1">
      <c r="A12" s="400" t="s">
        <v>993</v>
      </c>
      <c r="B12" s="401">
        <v>3789.1022059823995</v>
      </c>
      <c r="C12" s="401"/>
      <c r="D12" s="401">
        <v>125956.41967216039</v>
      </c>
      <c r="E12" s="401">
        <v>27213.651986219786</v>
      </c>
      <c r="F12" s="402">
        <f>SUM('IPCC Table'!$B12:$E12)</f>
        <v>156959.17386436259</v>
      </c>
    </row>
    <row r="13" spans="1:7" ht="15" thickBot="1">
      <c r="A13" s="404" t="s">
        <v>985</v>
      </c>
      <c r="B13" s="398">
        <f>SUM(B14:B17)</f>
        <v>144050.32500121737</v>
      </c>
      <c r="C13" s="398">
        <f>SUM(C14:C17)</f>
        <v>0</v>
      </c>
      <c r="D13" s="398">
        <f>SUM(D14:D17)</f>
        <v>7137.3482825626725</v>
      </c>
      <c r="E13" s="398">
        <f>SUM(E14:E17)</f>
        <v>35515.282681367004</v>
      </c>
      <c r="F13" s="399">
        <f>SUM(F14:F17)</f>
        <v>186702.955965147</v>
      </c>
      <c r="G13" s="233"/>
    </row>
    <row r="14" spans="1:7" ht="15" thickBot="1">
      <c r="A14" s="405" t="s">
        <v>994</v>
      </c>
      <c r="B14" s="401">
        <v>47298.791526682166</v>
      </c>
      <c r="C14" s="401"/>
      <c r="D14" s="401">
        <v>7137.3482825626725</v>
      </c>
      <c r="E14" s="401">
        <v>11731.357844636033</v>
      </c>
      <c r="F14" s="402">
        <f>SUM('IPCC Table'!$B14:$E14)</f>
        <v>66167.49765388087</v>
      </c>
    </row>
    <row r="15" spans="1:7" ht="15" thickBot="1">
      <c r="A15" s="405" t="s">
        <v>995</v>
      </c>
      <c r="B15" s="401">
        <v>193.56345792816006</v>
      </c>
      <c r="C15" s="401"/>
      <c r="D15" s="401">
        <v>0</v>
      </c>
      <c r="E15" s="401">
        <v>47.661614350000008</v>
      </c>
      <c r="F15" s="402">
        <f>SUM('IPCC Table'!$B15:$E15)</f>
        <v>241.22507227816007</v>
      </c>
    </row>
    <row r="16" spans="1:7" ht="15" thickBot="1">
      <c r="A16" s="405" t="s">
        <v>996</v>
      </c>
      <c r="B16" s="401">
        <v>96543.011862674612</v>
      </c>
      <c r="C16" s="401"/>
      <c r="D16" s="401">
        <v>0</v>
      </c>
      <c r="E16" s="401">
        <v>23732.458427236972</v>
      </c>
      <c r="F16" s="402">
        <f>SUM('IPCC Table'!$B16:$E16)</f>
        <v>120275.47028991158</v>
      </c>
    </row>
    <row r="17" spans="1:6" ht="15" thickBot="1">
      <c r="A17" s="405" t="s">
        <v>997</v>
      </c>
      <c r="B17" s="401">
        <v>14.958153932400002</v>
      </c>
      <c r="C17" s="401"/>
      <c r="D17" s="401"/>
      <c r="E17" s="401">
        <v>3.8047951440000003</v>
      </c>
      <c r="F17" s="402">
        <f>SUM('IPCC Table'!$B17:$E17)</f>
        <v>18.762949076400002</v>
      </c>
    </row>
    <row r="18" spans="1:6" ht="15" thickBot="1">
      <c r="A18" s="404" t="s">
        <v>986</v>
      </c>
      <c r="B18" s="398">
        <f>B19</f>
        <v>25070.333773793096</v>
      </c>
      <c r="C18" s="398">
        <f t="shared" ref="C18:F18" si="5">C19</f>
        <v>0</v>
      </c>
      <c r="D18" s="398">
        <f t="shared" si="5"/>
        <v>821.21131911175394</v>
      </c>
      <c r="E18" s="398">
        <f t="shared" si="5"/>
        <v>6357.7045782241184</v>
      </c>
      <c r="F18" s="399">
        <f t="shared" si="5"/>
        <v>32249.249671128968</v>
      </c>
    </row>
    <row r="19" spans="1:6" ht="15" thickBot="1">
      <c r="A19" s="405" t="s">
        <v>998</v>
      </c>
      <c r="B19" s="401">
        <v>25070.333773793096</v>
      </c>
      <c r="C19" s="401"/>
      <c r="D19" s="401">
        <v>821.21131911175394</v>
      </c>
      <c r="E19" s="401">
        <v>6357.7045782241184</v>
      </c>
      <c r="F19" s="402">
        <f>SUM('IPCC Table'!$B19:$E19)</f>
        <v>32249.249671128968</v>
      </c>
    </row>
    <row r="20" spans="1:6" ht="15" thickBot="1">
      <c r="A20" s="404" t="s">
        <v>987</v>
      </c>
      <c r="B20" s="398">
        <f>B21</f>
        <v>1303.7001316724632</v>
      </c>
      <c r="C20" s="398">
        <f t="shared" ref="C20:F20" si="6">C21</f>
        <v>0</v>
      </c>
      <c r="D20" s="398">
        <f t="shared" si="6"/>
        <v>0</v>
      </c>
      <c r="E20" s="398">
        <f t="shared" si="6"/>
        <v>327.82741252847518</v>
      </c>
      <c r="F20" s="399">
        <f t="shared" si="6"/>
        <v>1631.5275442009383</v>
      </c>
    </row>
    <row r="21" spans="1:6" ht="15" thickBot="1">
      <c r="A21" s="405" t="s">
        <v>999</v>
      </c>
      <c r="B21" s="401">
        <v>1303.7001316724632</v>
      </c>
      <c r="C21" s="401"/>
      <c r="D21" s="401">
        <v>0</v>
      </c>
      <c r="E21" s="401">
        <v>327.82741252847518</v>
      </c>
      <c r="F21" s="402">
        <f>SUM('IPCC Table'!$B21:$E21)</f>
        <v>1631.5275442009383</v>
      </c>
    </row>
    <row r="22" spans="1:6" ht="15" thickBot="1">
      <c r="A22" s="394" t="s">
        <v>982</v>
      </c>
      <c r="B22" s="395">
        <f>B23+B25+B26</f>
        <v>325109.49363738112</v>
      </c>
      <c r="C22" s="395">
        <f t="shared" ref="C22:F22" si="7">C23+C25+C26</f>
        <v>0</v>
      </c>
      <c r="D22" s="395">
        <f t="shared" si="7"/>
        <v>34350.943468000005</v>
      </c>
      <c r="E22" s="395">
        <f t="shared" si="7"/>
        <v>63399.059056031467</v>
      </c>
      <c r="F22" s="396">
        <f t="shared" si="7"/>
        <v>422859.49616141256</v>
      </c>
    </row>
    <row r="23" spans="1:6" ht="15" thickBot="1">
      <c r="A23" s="404" t="s">
        <v>988</v>
      </c>
      <c r="B23" s="398">
        <f>B24</f>
        <v>325027.83489638154</v>
      </c>
      <c r="C23" s="398">
        <f t="shared" ref="C23:F23" si="8">C24</f>
        <v>0</v>
      </c>
      <c r="D23" s="398">
        <f t="shared" si="8"/>
        <v>34350.943468000005</v>
      </c>
      <c r="E23" s="398">
        <f t="shared" si="8"/>
        <v>63378.800945646064</v>
      </c>
      <c r="F23" s="399">
        <f t="shared" si="8"/>
        <v>422757.57931002759</v>
      </c>
    </row>
    <row r="24" spans="1:6" ht="15" thickBot="1">
      <c r="A24" s="405" t="s">
        <v>1000</v>
      </c>
      <c r="B24" s="401">
        <v>325027.83489638154</v>
      </c>
      <c r="C24" s="401"/>
      <c r="D24" s="401">
        <v>34350.943468000005</v>
      </c>
      <c r="E24" s="401">
        <v>63378.800945646064</v>
      </c>
      <c r="F24" s="402">
        <f>SUM('IPCC Table'!$B24:$E24)</f>
        <v>422757.57931002759</v>
      </c>
    </row>
    <row r="25" spans="1:6" ht="15" thickBot="1">
      <c r="A25" s="404" t="s">
        <v>989</v>
      </c>
      <c r="B25" s="398">
        <v>0</v>
      </c>
      <c r="C25" s="398">
        <v>0</v>
      </c>
      <c r="D25" s="398">
        <v>0</v>
      </c>
      <c r="E25" s="398">
        <v>0</v>
      </c>
      <c r="F25" s="399">
        <f>SUM('IPCC Table'!$B25:$E25)</f>
        <v>0</v>
      </c>
    </row>
    <row r="26" spans="1:6" ht="15" thickBot="1">
      <c r="A26" s="404" t="s">
        <v>990</v>
      </c>
      <c r="B26" s="398">
        <f>B27</f>
        <v>81.658740999599999</v>
      </c>
      <c r="C26" s="398">
        <f t="shared" ref="C26:F26" si="9">C27</f>
        <v>0</v>
      </c>
      <c r="D26" s="398">
        <f t="shared" si="9"/>
        <v>0</v>
      </c>
      <c r="E26" s="398">
        <f t="shared" si="9"/>
        <v>20.258110385400002</v>
      </c>
      <c r="F26" s="399">
        <f t="shared" si="9"/>
        <v>101.916851385</v>
      </c>
    </row>
    <row r="27" spans="1:6" ht="15" thickBot="1">
      <c r="A27" s="405" t="s">
        <v>1001</v>
      </c>
      <c r="B27" s="401">
        <v>81.658740999599999</v>
      </c>
      <c r="C27" s="401"/>
      <c r="D27" s="401">
        <v>0</v>
      </c>
      <c r="E27" s="401">
        <v>20.258110385400002</v>
      </c>
      <c r="F27" s="402">
        <f>SUM('IPCC Table'!$B27:$E27)</f>
        <v>101.916851385</v>
      </c>
    </row>
    <row r="28" spans="1:6" ht="15" thickBot="1">
      <c r="A28" s="394" t="s">
        <v>983</v>
      </c>
      <c r="B28" s="395">
        <f>B29</f>
        <v>960189.52163401595</v>
      </c>
      <c r="C28" s="395">
        <f t="shared" ref="C28:F28" si="10">C29</f>
        <v>0</v>
      </c>
      <c r="D28" s="395">
        <f t="shared" si="10"/>
        <v>0</v>
      </c>
      <c r="E28" s="395">
        <f t="shared" si="10"/>
        <v>242752.75643956001</v>
      </c>
      <c r="F28" s="396">
        <f t="shared" si="10"/>
        <v>1202942.278073576</v>
      </c>
    </row>
    <row r="29" spans="1:6" ht="15" thickBot="1">
      <c r="A29" s="404" t="s">
        <v>991</v>
      </c>
      <c r="B29" s="398">
        <v>960189.52163401595</v>
      </c>
      <c r="C29" s="398">
        <v>0</v>
      </c>
      <c r="D29" s="398">
        <v>0</v>
      </c>
      <c r="E29" s="398">
        <v>242752.75643956001</v>
      </c>
      <c r="F29" s="399">
        <f>SUM('IPCC Table'!$B29:$E29)</f>
        <v>1202942.278073576</v>
      </c>
    </row>
    <row r="30" spans="1:6" ht="15" thickBot="1">
      <c r="A30" s="388" t="s">
        <v>782</v>
      </c>
      <c r="B30" s="389">
        <f>B31</f>
        <v>8342.3059864322859</v>
      </c>
      <c r="C30" s="389">
        <f t="shared" ref="C30:F30" si="11">C31</f>
        <v>0</v>
      </c>
      <c r="D30" s="389">
        <f t="shared" si="11"/>
        <v>0</v>
      </c>
      <c r="E30" s="389">
        <f t="shared" si="11"/>
        <v>0</v>
      </c>
      <c r="F30" s="390">
        <f t="shared" si="11"/>
        <v>8342.3059864322859</v>
      </c>
    </row>
    <row r="31" spans="1:6" ht="15" thickBot="1">
      <c r="A31" s="391" t="s">
        <v>978</v>
      </c>
      <c r="B31" s="392">
        <f>SUM(B32:B33)</f>
        <v>8342.3059864322859</v>
      </c>
      <c r="C31" s="392">
        <f t="shared" ref="C31:F31" si="12">SUM(C32:C33)</f>
        <v>0</v>
      </c>
      <c r="D31" s="392">
        <f t="shared" si="12"/>
        <v>0</v>
      </c>
      <c r="E31" s="392">
        <f t="shared" si="12"/>
        <v>0</v>
      </c>
      <c r="F31" s="393">
        <f t="shared" si="12"/>
        <v>8342.3059864322859</v>
      </c>
    </row>
    <row r="32" spans="1:6" ht="15" thickBot="1">
      <c r="A32" s="404" t="s">
        <v>1002</v>
      </c>
      <c r="B32" s="398">
        <v>8339.8861160732868</v>
      </c>
      <c r="C32" s="398">
        <v>0</v>
      </c>
      <c r="D32" s="398">
        <v>0</v>
      </c>
      <c r="E32" s="398">
        <v>0</v>
      </c>
      <c r="F32" s="399">
        <f>SUM('IPCC Table'!$B32:$E32)</f>
        <v>8339.8861160732868</v>
      </c>
    </row>
    <row r="33" spans="1:6" ht="15" thickBot="1">
      <c r="A33" s="404" t="s">
        <v>1003</v>
      </c>
      <c r="B33" s="398">
        <v>2.4198703589999999</v>
      </c>
      <c r="C33" s="398">
        <v>0</v>
      </c>
      <c r="D33" s="398">
        <v>0</v>
      </c>
      <c r="E33" s="398">
        <v>0</v>
      </c>
      <c r="F33" s="399">
        <f>SUM('IPCC Table'!$B33:$E33)</f>
        <v>2.4198703589999999</v>
      </c>
    </row>
    <row r="34" spans="1:6" ht="15" thickBot="1">
      <c r="A34" s="388" t="s">
        <v>783</v>
      </c>
      <c r="B34" s="389">
        <f>B35</f>
        <v>2.4569999999999999</v>
      </c>
      <c r="C34" s="389">
        <f t="shared" ref="C34:E34" si="13">C35</f>
        <v>0</v>
      </c>
      <c r="D34" s="389">
        <f t="shared" si="13"/>
        <v>0</v>
      </c>
      <c r="E34" s="389">
        <f t="shared" si="13"/>
        <v>104447.73053019746</v>
      </c>
      <c r="F34" s="390">
        <f>F35</f>
        <v>104450.18753019745</v>
      </c>
    </row>
    <row r="35" spans="1:6" ht="15" thickBot="1">
      <c r="A35" s="406" t="s">
        <v>979</v>
      </c>
      <c r="B35" s="392">
        <f>B36</f>
        <v>2.4569999999999999</v>
      </c>
      <c r="C35" s="392">
        <f t="shared" ref="C35:F35" si="14">C36</f>
        <v>0</v>
      </c>
      <c r="D35" s="392">
        <f t="shared" si="14"/>
        <v>0</v>
      </c>
      <c r="E35" s="392">
        <f t="shared" si="14"/>
        <v>104447.73053019746</v>
      </c>
      <c r="F35" s="393">
        <f t="shared" si="14"/>
        <v>104450.18753019745</v>
      </c>
    </row>
    <row r="36" spans="1:6" ht="15" thickBot="1">
      <c r="A36" s="394" t="s">
        <v>1004</v>
      </c>
      <c r="B36" s="395">
        <v>2.4569999999999999</v>
      </c>
      <c r="C36" s="395">
        <v>0</v>
      </c>
      <c r="D36" s="395">
        <v>0</v>
      </c>
      <c r="E36" s="395">
        <v>104447.73053019746</v>
      </c>
      <c r="F36" s="396">
        <f>SUM('IPCC Table'!$B36:$E36)</f>
        <v>104450.18753019745</v>
      </c>
    </row>
    <row r="37" spans="1:6" ht="15" thickBot="1">
      <c r="A37" s="407" t="s">
        <v>195</v>
      </c>
      <c r="B37" s="408">
        <f>B4+B30+B34</f>
        <v>1467857.2393704946</v>
      </c>
      <c r="C37" s="408">
        <f t="shared" ref="C37:E37" si="15">C4+C30+C34</f>
        <v>2059051.0837052837</v>
      </c>
      <c r="D37" s="408">
        <f t="shared" si="15"/>
        <v>168265.92274183483</v>
      </c>
      <c r="E37" s="408">
        <f t="shared" si="15"/>
        <v>659836.89950784761</v>
      </c>
      <c r="F37" s="409">
        <f>F4+F30+F34</f>
        <v>4355011.1453254605</v>
      </c>
    </row>
  </sheetData>
  <mergeCells count="2">
    <mergeCell ref="A1:D1"/>
    <mergeCell ref="A2:D2"/>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C786-3050-45D8-8179-D4290DEC0B07}">
  <dimension ref="A1:P29"/>
  <sheetViews>
    <sheetView zoomScaleNormal="100" workbookViewId="0">
      <selection activeCell="A8" sqref="A8"/>
    </sheetView>
  </sheetViews>
  <sheetFormatPr defaultColWidth="9.15234375" defaultRowHeight="14.6"/>
  <cols>
    <col min="1" max="1" width="32.69140625" style="1" customWidth="1"/>
    <col min="2" max="4" width="17.69140625" style="1" customWidth="1"/>
    <col min="5" max="16384" width="9.15234375" style="1"/>
  </cols>
  <sheetData>
    <row r="1" spans="1:16" s="12" customFormat="1" ht="20.149999999999999">
      <c r="A1" s="247" t="s">
        <v>26</v>
      </c>
      <c r="B1" s="247"/>
      <c r="C1" s="247"/>
      <c r="D1" s="247"/>
      <c r="E1" s="247"/>
      <c r="F1" s="247"/>
      <c r="G1" s="247"/>
      <c r="H1" s="247"/>
      <c r="I1" s="247"/>
      <c r="J1" s="247"/>
      <c r="K1" s="247"/>
      <c r="L1" s="247"/>
      <c r="M1" s="247"/>
      <c r="N1" s="247"/>
      <c r="O1" s="247"/>
      <c r="P1" s="247"/>
    </row>
    <row r="2" spans="1:16" s="11" customFormat="1" ht="135.44999999999999" customHeight="1" thickBot="1">
      <c r="A2" s="253" t="s">
        <v>784</v>
      </c>
      <c r="B2" s="253"/>
      <c r="C2" s="253"/>
      <c r="D2" s="253"/>
      <c r="E2" s="115"/>
      <c r="F2" s="115"/>
      <c r="G2" s="115"/>
      <c r="H2" s="115"/>
      <c r="I2" s="115"/>
      <c r="J2" s="115"/>
      <c r="K2" s="115"/>
      <c r="L2" s="115"/>
      <c r="M2" s="115"/>
      <c r="N2" s="115"/>
    </row>
    <row r="3" spans="1:16" s="12" customFormat="1" ht="28.75" thickBot="1">
      <c r="A3" s="42" t="s">
        <v>4</v>
      </c>
      <c r="B3" s="43" t="s">
        <v>5</v>
      </c>
      <c r="C3" s="43" t="s">
        <v>6</v>
      </c>
      <c r="D3" s="43" t="s">
        <v>27</v>
      </c>
      <c r="E3" s="1"/>
      <c r="F3" s="1"/>
      <c r="G3" s="1"/>
      <c r="H3" s="1"/>
      <c r="I3" s="1"/>
      <c r="J3" s="1"/>
      <c r="K3" s="1"/>
      <c r="L3" s="1"/>
      <c r="M3" s="1"/>
      <c r="N3" s="1"/>
      <c r="O3" s="1"/>
      <c r="P3" s="1"/>
    </row>
    <row r="4" spans="1:16" ht="15" thickBot="1">
      <c r="A4" s="44" t="s">
        <v>7</v>
      </c>
      <c r="B4" s="45">
        <v>99</v>
      </c>
      <c r="C4" s="45">
        <v>100</v>
      </c>
      <c r="D4" s="45"/>
    </row>
    <row r="5" spans="1:16" ht="15" thickBot="1">
      <c r="A5" s="44" t="s">
        <v>8</v>
      </c>
      <c r="B5" s="46">
        <v>1276923388</v>
      </c>
      <c r="C5" s="46">
        <v>1308236451</v>
      </c>
      <c r="D5" s="47">
        <v>0.02</v>
      </c>
    </row>
    <row r="6" spans="1:16" ht="15" thickBot="1">
      <c r="A6" s="44" t="s">
        <v>9</v>
      </c>
      <c r="B6" s="46">
        <v>4596924</v>
      </c>
      <c r="C6" s="46">
        <v>4709651</v>
      </c>
      <c r="D6" s="47">
        <v>0.02</v>
      </c>
    </row>
    <row r="7" spans="1:16" ht="31.3" thickBot="1">
      <c r="A7" s="48" t="s">
        <v>28</v>
      </c>
      <c r="B7" s="49">
        <v>861387</v>
      </c>
      <c r="C7" s="49">
        <v>847637</v>
      </c>
      <c r="D7" s="50">
        <v>-0.02</v>
      </c>
    </row>
    <row r="8" spans="1:16" ht="30.9">
      <c r="A8" s="48" t="s">
        <v>29</v>
      </c>
      <c r="B8" s="49">
        <v>679621</v>
      </c>
      <c r="C8" s="49">
        <v>655268</v>
      </c>
      <c r="D8" s="50">
        <v>-0.04</v>
      </c>
    </row>
    <row r="9" spans="1:16" ht="28.75" thickBot="1">
      <c r="A9" s="51" t="s">
        <v>10</v>
      </c>
      <c r="B9" s="52" t="s">
        <v>5</v>
      </c>
      <c r="C9" s="52" t="s">
        <v>6</v>
      </c>
      <c r="D9" s="52" t="s">
        <v>27</v>
      </c>
    </row>
    <row r="10" spans="1:16" ht="15" thickBot="1">
      <c r="A10" s="53" t="s">
        <v>11</v>
      </c>
      <c r="B10" s="54">
        <v>26</v>
      </c>
      <c r="C10" s="54">
        <v>28</v>
      </c>
      <c r="D10" s="54"/>
    </row>
    <row r="11" spans="1:16" ht="15" thickBot="1">
      <c r="A11" s="53" t="s">
        <v>12</v>
      </c>
      <c r="B11" s="55">
        <v>246174</v>
      </c>
      <c r="C11" s="55">
        <v>250392</v>
      </c>
      <c r="D11" s="56">
        <v>0.02</v>
      </c>
    </row>
    <row r="12" spans="1:16" ht="15" thickBot="1">
      <c r="A12" s="53" t="s">
        <v>30</v>
      </c>
      <c r="B12" s="55">
        <v>12685</v>
      </c>
      <c r="C12" s="55">
        <v>12903</v>
      </c>
      <c r="D12" s="56">
        <v>0.02</v>
      </c>
    </row>
    <row r="13" spans="1:16" ht="28.75" thickBot="1">
      <c r="A13" s="51" t="s">
        <v>13</v>
      </c>
      <c r="B13" s="52" t="s">
        <v>5</v>
      </c>
      <c r="C13" s="52" t="s">
        <v>6</v>
      </c>
      <c r="D13" s="52" t="s">
        <v>27</v>
      </c>
    </row>
    <row r="14" spans="1:16" ht="15" thickBot="1">
      <c r="A14" s="53" t="s">
        <v>14</v>
      </c>
      <c r="B14" s="54">
        <v>46</v>
      </c>
      <c r="C14" s="54">
        <v>45</v>
      </c>
      <c r="D14" s="54"/>
    </row>
    <row r="15" spans="1:16" ht="15" thickBot="1">
      <c r="A15" s="53" t="s">
        <v>15</v>
      </c>
      <c r="B15" s="55">
        <v>725213</v>
      </c>
      <c r="C15" s="55">
        <v>487735</v>
      </c>
      <c r="D15" s="56">
        <v>-0.33</v>
      </c>
    </row>
    <row r="16" spans="1:16" ht="15" thickBot="1">
      <c r="A16" s="53" t="s">
        <v>31</v>
      </c>
      <c r="B16" s="55">
        <v>50941</v>
      </c>
      <c r="C16" s="55">
        <v>33289</v>
      </c>
      <c r="D16" s="56">
        <v>-0.35</v>
      </c>
    </row>
    <row r="17" spans="1:4">
      <c r="A17" s="251" t="s">
        <v>32</v>
      </c>
      <c r="B17" s="57" t="s">
        <v>5</v>
      </c>
      <c r="C17" s="251" t="s">
        <v>33</v>
      </c>
      <c r="D17" s="251"/>
    </row>
    <row r="18" spans="1:4" ht="15" thickBot="1">
      <c r="A18" s="252"/>
      <c r="B18" s="58" t="s">
        <v>34</v>
      </c>
      <c r="C18" s="252"/>
      <c r="D18" s="252"/>
    </row>
    <row r="19" spans="1:4" ht="15" thickBot="1">
      <c r="A19" s="53" t="s">
        <v>14</v>
      </c>
      <c r="B19" s="54" t="s">
        <v>35</v>
      </c>
      <c r="C19" s="54">
        <v>0</v>
      </c>
      <c r="D19" s="54"/>
    </row>
    <row r="20" spans="1:4" ht="15" thickBot="1">
      <c r="A20" s="53" t="s">
        <v>16</v>
      </c>
      <c r="B20" s="54" t="s">
        <v>35</v>
      </c>
      <c r="C20" s="54" t="s">
        <v>17</v>
      </c>
      <c r="D20" s="54"/>
    </row>
    <row r="21" spans="1:4" ht="15" thickBot="1">
      <c r="A21" s="53" t="s">
        <v>36</v>
      </c>
      <c r="B21" s="54" t="s">
        <v>35</v>
      </c>
      <c r="C21" s="54" t="s">
        <v>17</v>
      </c>
      <c r="D21" s="54"/>
    </row>
    <row r="22" spans="1:4">
      <c r="A22" s="59" t="s">
        <v>37</v>
      </c>
      <c r="B22" s="249" t="s">
        <v>5</v>
      </c>
      <c r="C22" s="249" t="s">
        <v>6</v>
      </c>
      <c r="D22" s="249" t="s">
        <v>27</v>
      </c>
    </row>
    <row r="23" spans="1:4" ht="15" thickBot="1">
      <c r="A23" s="51" t="s">
        <v>38</v>
      </c>
      <c r="B23" s="250"/>
      <c r="C23" s="250"/>
      <c r="D23" s="250"/>
    </row>
    <row r="24" spans="1:4" ht="15" thickBot="1">
      <c r="A24" s="53" t="s">
        <v>14</v>
      </c>
      <c r="B24" s="54">
        <v>4</v>
      </c>
      <c r="C24" s="54">
        <v>9</v>
      </c>
      <c r="D24" s="54"/>
    </row>
    <row r="25" spans="1:4" ht="15" thickBot="1">
      <c r="A25" s="53" t="s">
        <v>18</v>
      </c>
      <c r="B25" s="55">
        <v>102963</v>
      </c>
      <c r="C25" s="55">
        <v>102939</v>
      </c>
      <c r="D25" s="56">
        <v>0</v>
      </c>
    </row>
    <row r="26" spans="1:4" ht="28.75" thickBot="1">
      <c r="A26" s="53" t="s">
        <v>39</v>
      </c>
      <c r="B26" s="55">
        <v>7228</v>
      </c>
      <c r="C26" s="55">
        <v>7226</v>
      </c>
      <c r="D26" s="56">
        <v>0</v>
      </c>
    </row>
    <row r="27" spans="1:4" ht="28.75" thickBot="1">
      <c r="A27" s="60" t="s">
        <v>19</v>
      </c>
      <c r="B27" s="61" t="s">
        <v>5</v>
      </c>
      <c r="C27" s="61" t="s">
        <v>6</v>
      </c>
      <c r="D27" s="61" t="s">
        <v>27</v>
      </c>
    </row>
    <row r="28" spans="1:4" ht="31.3" thickBot="1">
      <c r="A28" s="53" t="s">
        <v>40</v>
      </c>
      <c r="B28" s="55">
        <v>932241</v>
      </c>
      <c r="C28" s="55">
        <v>901055</v>
      </c>
      <c r="D28" s="62">
        <v>-3.3500000000000002E-2</v>
      </c>
    </row>
    <row r="29" spans="1:4" ht="31.3" thickBot="1">
      <c r="A29" s="53" t="s">
        <v>41</v>
      </c>
      <c r="B29" s="55">
        <v>750475</v>
      </c>
      <c r="C29" s="55">
        <v>708686</v>
      </c>
      <c r="D29" s="62">
        <v>-5.57E-2</v>
      </c>
    </row>
  </sheetData>
  <mergeCells count="8">
    <mergeCell ref="A1:P1"/>
    <mergeCell ref="B22:B23"/>
    <mergeCell ref="C22:C23"/>
    <mergeCell ref="D22:D23"/>
    <mergeCell ref="A17:A18"/>
    <mergeCell ref="C17:C18"/>
    <mergeCell ref="D17:D18"/>
    <mergeCell ref="A2:D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97F37-5B26-48C5-830C-D32EC3D677B5}">
  <dimension ref="A1:P79"/>
  <sheetViews>
    <sheetView zoomScaleNormal="100" workbookViewId="0">
      <selection activeCell="C2" sqref="C2"/>
    </sheetView>
  </sheetViews>
  <sheetFormatPr defaultColWidth="9.15234375" defaultRowHeight="14.15"/>
  <cols>
    <col min="1" max="1" width="41.3828125" style="70" customWidth="1"/>
    <col min="2" max="2" width="35.3046875" style="70" customWidth="1"/>
    <col min="3" max="5" width="44.53515625" style="70" customWidth="1"/>
    <col min="6" max="16384" width="9.15234375" style="70"/>
  </cols>
  <sheetData>
    <row r="1" spans="1:16" s="69" customFormat="1" ht="20.149999999999999">
      <c r="A1" s="254" t="s">
        <v>42</v>
      </c>
      <c r="B1" s="254"/>
      <c r="C1" s="254"/>
      <c r="D1" s="254"/>
      <c r="E1" s="254"/>
      <c r="F1" s="254"/>
      <c r="G1" s="254"/>
      <c r="H1" s="254"/>
      <c r="I1" s="254"/>
      <c r="J1" s="254"/>
      <c r="K1" s="254"/>
      <c r="L1" s="254"/>
      <c r="M1" s="254"/>
      <c r="N1" s="254"/>
      <c r="O1" s="254"/>
      <c r="P1" s="254"/>
    </row>
    <row r="2" spans="1:16" s="69" customFormat="1" ht="20.6" thickBot="1">
      <c r="A2" s="96"/>
      <c r="B2" s="96"/>
      <c r="C2" s="96"/>
      <c r="D2" s="96"/>
      <c r="E2" s="96"/>
      <c r="F2" s="96"/>
      <c r="G2" s="96"/>
      <c r="H2" s="96"/>
      <c r="I2" s="96"/>
      <c r="J2" s="96"/>
      <c r="K2" s="96"/>
      <c r="L2" s="96"/>
      <c r="M2" s="96"/>
      <c r="N2" s="96"/>
      <c r="O2" s="96"/>
      <c r="P2" s="96"/>
    </row>
    <row r="3" spans="1:16" ht="14.6" thickBot="1">
      <c r="A3" s="255" t="s">
        <v>43</v>
      </c>
      <c r="B3" s="256"/>
      <c r="C3" s="256"/>
      <c r="D3" s="257"/>
    </row>
    <row r="4" spans="1:16" ht="14.6" thickBot="1">
      <c r="A4" s="67" t="s">
        <v>44</v>
      </c>
      <c r="B4" s="68" t="s">
        <v>45</v>
      </c>
      <c r="C4" s="68" t="s">
        <v>46</v>
      </c>
      <c r="D4" s="68" t="s">
        <v>22</v>
      </c>
    </row>
    <row r="5" spans="1:16" ht="15" customHeight="1">
      <c r="A5" s="300" t="s">
        <v>47</v>
      </c>
      <c r="B5" s="273" t="s">
        <v>48</v>
      </c>
      <c r="C5" s="71" t="s">
        <v>49</v>
      </c>
      <c r="D5" s="71" t="s">
        <v>49</v>
      </c>
    </row>
    <row r="6" spans="1:16" ht="71.150000000000006" thickBot="1">
      <c r="A6" s="301"/>
      <c r="B6" s="275"/>
      <c r="C6" s="72" t="s">
        <v>50</v>
      </c>
      <c r="D6" s="73" t="s">
        <v>51</v>
      </c>
    </row>
    <row r="7" spans="1:16">
      <c r="A7" s="301"/>
      <c r="B7" s="273" t="s">
        <v>52</v>
      </c>
      <c r="C7" s="71" t="s">
        <v>53</v>
      </c>
      <c r="D7" s="71" t="s">
        <v>53</v>
      </c>
    </row>
    <row r="8" spans="1:16" ht="42.45">
      <c r="A8" s="301"/>
      <c r="B8" s="274"/>
      <c r="C8" s="74" t="s">
        <v>54</v>
      </c>
      <c r="D8" s="74" t="s">
        <v>55</v>
      </c>
    </row>
    <row r="9" spans="1:16">
      <c r="A9" s="301"/>
      <c r="B9" s="274"/>
      <c r="C9" s="71" t="s">
        <v>56</v>
      </c>
      <c r="D9" s="71" t="s">
        <v>56</v>
      </c>
    </row>
    <row r="10" spans="1:16" ht="85.3" thickBot="1">
      <c r="A10" s="301"/>
      <c r="B10" s="275"/>
      <c r="C10" s="73" t="s">
        <v>57</v>
      </c>
      <c r="D10" s="73" t="s">
        <v>58</v>
      </c>
    </row>
    <row r="11" spans="1:16">
      <c r="A11" s="301"/>
      <c r="B11" s="273" t="s">
        <v>59</v>
      </c>
      <c r="C11" s="71" t="s">
        <v>56</v>
      </c>
      <c r="D11" s="71" t="s">
        <v>56</v>
      </c>
    </row>
    <row r="12" spans="1:16" ht="71.150000000000006" thickBot="1">
      <c r="A12" s="302"/>
      <c r="B12" s="275"/>
      <c r="C12" s="73" t="s">
        <v>60</v>
      </c>
      <c r="D12" s="73" t="s">
        <v>61</v>
      </c>
    </row>
    <row r="14" spans="1:16" ht="14.6" thickBot="1"/>
    <row r="15" spans="1:16" ht="14.6" thickBot="1">
      <c r="A15" s="255" t="s">
        <v>62</v>
      </c>
      <c r="B15" s="256"/>
      <c r="C15" s="256"/>
      <c r="D15" s="257"/>
    </row>
    <row r="16" spans="1:16" ht="14.6" thickBot="1">
      <c r="A16" s="67" t="s">
        <v>44</v>
      </c>
      <c r="B16" s="68" t="s">
        <v>45</v>
      </c>
      <c r="C16" s="68" t="s">
        <v>46</v>
      </c>
      <c r="D16" s="68" t="s">
        <v>22</v>
      </c>
    </row>
    <row r="17" spans="1:5" ht="28.3">
      <c r="A17" s="75" t="s">
        <v>63</v>
      </c>
      <c r="B17" s="262" t="s">
        <v>64</v>
      </c>
      <c r="C17" s="265" t="s">
        <v>65</v>
      </c>
      <c r="D17" s="266"/>
    </row>
    <row r="18" spans="1:5" ht="42.45">
      <c r="A18" s="76" t="s">
        <v>66</v>
      </c>
      <c r="B18" s="263"/>
      <c r="C18" s="267"/>
      <c r="D18" s="268"/>
    </row>
    <row r="19" spans="1:5" ht="57" thickBot="1">
      <c r="A19" s="77" t="s">
        <v>67</v>
      </c>
      <c r="B19" s="264"/>
      <c r="C19" s="269"/>
      <c r="D19" s="270"/>
    </row>
    <row r="20" spans="1:5" ht="28.5" customHeight="1">
      <c r="A20" s="75" t="s">
        <v>68</v>
      </c>
      <c r="B20" s="262" t="s">
        <v>69</v>
      </c>
      <c r="C20" s="265" t="s">
        <v>70</v>
      </c>
      <c r="D20" s="266"/>
    </row>
    <row r="21" spans="1:5" ht="28.3">
      <c r="A21" s="76" t="s">
        <v>71</v>
      </c>
      <c r="B21" s="263"/>
      <c r="C21" s="267"/>
      <c r="D21" s="268"/>
    </row>
    <row r="22" spans="1:5" ht="28.75" thickBot="1">
      <c r="A22" s="77" t="s">
        <v>72</v>
      </c>
      <c r="B22" s="264"/>
      <c r="C22" s="269"/>
      <c r="D22" s="270"/>
    </row>
    <row r="23" spans="1:5" ht="85.3" thickBot="1">
      <c r="A23" s="72" t="s">
        <v>73</v>
      </c>
      <c r="B23" s="73" t="s">
        <v>74</v>
      </c>
      <c r="C23" s="260" t="s">
        <v>75</v>
      </c>
      <c r="D23" s="261"/>
    </row>
    <row r="24" spans="1:5" ht="42.45">
      <c r="A24" s="75" t="s">
        <v>76</v>
      </c>
      <c r="B24" s="262" t="s">
        <v>77</v>
      </c>
      <c r="C24" s="262" t="s">
        <v>78</v>
      </c>
      <c r="D24" s="262" t="s">
        <v>79</v>
      </c>
    </row>
    <row r="25" spans="1:5" ht="14.6" thickBot="1">
      <c r="A25" s="75"/>
      <c r="B25" s="264"/>
      <c r="C25" s="264"/>
      <c r="D25" s="264"/>
    </row>
    <row r="26" spans="1:5" ht="71.150000000000006" thickBot="1">
      <c r="A26" s="72" t="s">
        <v>80</v>
      </c>
      <c r="B26" s="73" t="s">
        <v>81</v>
      </c>
      <c r="C26" s="78" t="s">
        <v>82</v>
      </c>
      <c r="D26" s="73" t="s">
        <v>83</v>
      </c>
    </row>
    <row r="28" spans="1:5" ht="14.6" thickBot="1"/>
    <row r="29" spans="1:5" ht="14.6" thickBot="1">
      <c r="A29" s="255" t="s">
        <v>84</v>
      </c>
      <c r="B29" s="256"/>
      <c r="C29" s="256"/>
      <c r="D29" s="256"/>
      <c r="E29" s="257"/>
    </row>
    <row r="30" spans="1:5" ht="14.6" thickBot="1">
      <c r="A30" s="271" t="s">
        <v>44</v>
      </c>
      <c r="B30" s="272"/>
      <c r="C30" s="68" t="s">
        <v>45</v>
      </c>
      <c r="D30" s="68" t="s">
        <v>46</v>
      </c>
      <c r="E30" s="68" t="s">
        <v>22</v>
      </c>
    </row>
    <row r="31" spans="1:5" ht="28.75" thickBot="1">
      <c r="A31" s="258" t="s">
        <v>85</v>
      </c>
      <c r="B31" s="259"/>
      <c r="C31" s="73" t="s">
        <v>86</v>
      </c>
      <c r="D31" s="260" t="s">
        <v>87</v>
      </c>
      <c r="E31" s="261"/>
    </row>
    <row r="32" spans="1:5">
      <c r="A32" s="276" t="s">
        <v>88</v>
      </c>
      <c r="B32" s="277"/>
      <c r="C32" s="262" t="s">
        <v>89</v>
      </c>
      <c r="D32" s="71" t="s">
        <v>90</v>
      </c>
      <c r="E32" s="280"/>
    </row>
    <row r="33" spans="1:5" ht="28.75" thickBot="1">
      <c r="A33" s="278"/>
      <c r="B33" s="279"/>
      <c r="C33" s="264"/>
      <c r="D33" s="73" t="s">
        <v>91</v>
      </c>
      <c r="E33" s="281"/>
    </row>
    <row r="34" spans="1:5">
      <c r="A34" s="276" t="s">
        <v>92</v>
      </c>
      <c r="B34" s="277"/>
      <c r="C34" s="262" t="s">
        <v>93</v>
      </c>
      <c r="D34" s="71" t="s">
        <v>90</v>
      </c>
      <c r="E34" s="280"/>
    </row>
    <row r="35" spans="1:5" ht="113.6" thickBot="1">
      <c r="A35" s="278"/>
      <c r="B35" s="279"/>
      <c r="C35" s="264"/>
      <c r="D35" s="73" t="s">
        <v>94</v>
      </c>
      <c r="E35" s="281"/>
    </row>
    <row r="36" spans="1:5">
      <c r="A36" s="282" t="s">
        <v>95</v>
      </c>
      <c r="B36" s="276" t="s">
        <v>96</v>
      </c>
      <c r="C36" s="285"/>
      <c r="D36" s="285"/>
      <c r="E36" s="277"/>
    </row>
    <row r="37" spans="1:5">
      <c r="A37" s="283"/>
      <c r="B37" s="286" t="s">
        <v>97</v>
      </c>
      <c r="C37" s="287"/>
      <c r="D37" s="287"/>
      <c r="E37" s="288"/>
    </row>
    <row r="38" spans="1:5">
      <c r="A38" s="283"/>
      <c r="B38" s="289" t="s">
        <v>98</v>
      </c>
      <c r="C38" s="290"/>
      <c r="D38" s="290"/>
      <c r="E38" s="291"/>
    </row>
    <row r="39" spans="1:5">
      <c r="A39" s="283"/>
      <c r="B39" s="289" t="s">
        <v>99</v>
      </c>
      <c r="C39" s="290"/>
      <c r="D39" s="290"/>
      <c r="E39" s="291"/>
    </row>
    <row r="40" spans="1:5">
      <c r="A40" s="283"/>
      <c r="B40" s="289" t="s">
        <v>100</v>
      </c>
      <c r="C40" s="290"/>
      <c r="D40" s="290"/>
      <c r="E40" s="291"/>
    </row>
    <row r="41" spans="1:5" ht="14.6" thickBot="1">
      <c r="A41" s="284"/>
      <c r="B41" s="292" t="s">
        <v>101</v>
      </c>
      <c r="C41" s="293"/>
      <c r="D41" s="293"/>
      <c r="E41" s="294"/>
    </row>
    <row r="45" spans="1:5" ht="14.6" thickBot="1"/>
    <row r="46" spans="1:5" ht="14.6" thickBot="1">
      <c r="A46" s="255" t="s">
        <v>102</v>
      </c>
      <c r="B46" s="256"/>
      <c r="C46" s="256"/>
      <c r="D46" s="257"/>
    </row>
    <row r="47" spans="1:5" ht="14.6" thickBot="1">
      <c r="A47" s="67" t="s">
        <v>44</v>
      </c>
      <c r="B47" s="68" t="s">
        <v>45</v>
      </c>
      <c r="C47" s="68" t="s">
        <v>46</v>
      </c>
      <c r="D47" s="68" t="s">
        <v>22</v>
      </c>
    </row>
    <row r="48" spans="1:5">
      <c r="A48" s="262" t="s">
        <v>103</v>
      </c>
      <c r="B48" s="262" t="s">
        <v>104</v>
      </c>
      <c r="C48" s="71" t="s">
        <v>90</v>
      </c>
      <c r="D48" s="295"/>
    </row>
    <row r="49" spans="1:5" ht="42.9" thickBot="1">
      <c r="A49" s="264"/>
      <c r="B49" s="264"/>
      <c r="C49" s="73" t="s">
        <v>105</v>
      </c>
      <c r="D49" s="296"/>
    </row>
    <row r="50" spans="1:5">
      <c r="A50" s="262" t="s">
        <v>106</v>
      </c>
      <c r="B50" s="297" t="s">
        <v>104</v>
      </c>
      <c r="C50" s="71" t="s">
        <v>90</v>
      </c>
      <c r="D50" s="295"/>
    </row>
    <row r="51" spans="1:5" ht="42.9" thickBot="1">
      <c r="A51" s="264"/>
      <c r="B51" s="298"/>
      <c r="C51" s="73" t="s">
        <v>107</v>
      </c>
      <c r="D51" s="296"/>
    </row>
    <row r="52" spans="1:5">
      <c r="A52" s="262" t="s">
        <v>108</v>
      </c>
      <c r="B52" s="262" t="s">
        <v>109</v>
      </c>
      <c r="C52" s="295" t="s">
        <v>110</v>
      </c>
      <c r="D52" s="71" t="s">
        <v>90</v>
      </c>
    </row>
    <row r="53" spans="1:5" ht="28.75" thickBot="1">
      <c r="A53" s="264"/>
      <c r="B53" s="264"/>
      <c r="C53" s="296"/>
      <c r="D53" s="73" t="s">
        <v>111</v>
      </c>
    </row>
    <row r="54" spans="1:5" ht="14.6" thickBot="1">
      <c r="A54" s="80"/>
      <c r="B54" s="81"/>
      <c r="C54" s="81"/>
      <c r="D54" s="81"/>
    </row>
    <row r="55" spans="1:5" ht="14.6" thickBot="1">
      <c r="A55" s="255" t="s">
        <v>112</v>
      </c>
      <c r="B55" s="256"/>
      <c r="C55" s="256"/>
      <c r="D55" s="257"/>
    </row>
    <row r="56" spans="1:5" ht="14.6" thickBot="1">
      <c r="A56" s="67" t="s">
        <v>44</v>
      </c>
      <c r="B56" s="68" t="s">
        <v>45</v>
      </c>
      <c r="C56" s="68" t="s">
        <v>46</v>
      </c>
      <c r="D56" s="68" t="s">
        <v>22</v>
      </c>
    </row>
    <row r="57" spans="1:5" ht="71.150000000000006" thickBot="1">
      <c r="A57" s="72" t="s">
        <v>113</v>
      </c>
      <c r="B57" s="73" t="s">
        <v>114</v>
      </c>
      <c r="C57" s="73" t="s">
        <v>115</v>
      </c>
      <c r="D57" s="73" t="s">
        <v>116</v>
      </c>
    </row>
    <row r="58" spans="1:5" ht="14.6" thickBot="1">
      <c r="A58" s="80"/>
      <c r="B58" s="81"/>
      <c r="C58" s="81"/>
      <c r="D58" s="81"/>
    </row>
    <row r="59" spans="1:5" ht="14.6" thickBot="1">
      <c r="A59" s="255" t="s">
        <v>117</v>
      </c>
      <c r="B59" s="256"/>
      <c r="C59" s="256"/>
      <c r="D59" s="257"/>
    </row>
    <row r="60" spans="1:5" ht="14.6" thickBot="1">
      <c r="A60" s="67" t="s">
        <v>44</v>
      </c>
      <c r="B60" s="68" t="s">
        <v>45</v>
      </c>
      <c r="C60" s="68" t="s">
        <v>46</v>
      </c>
      <c r="D60" s="68" t="s">
        <v>22</v>
      </c>
    </row>
    <row r="61" spans="1:5" ht="23.25" customHeight="1">
      <c r="A61" s="262" t="s">
        <v>118</v>
      </c>
      <c r="B61" s="262" t="s">
        <v>119</v>
      </c>
      <c r="C61" s="276" t="s">
        <v>120</v>
      </c>
      <c r="D61" s="277"/>
    </row>
    <row r="62" spans="1:5" ht="14.6" thickBot="1">
      <c r="A62" s="264"/>
      <c r="B62" s="264"/>
      <c r="C62" s="278" t="s">
        <v>121</v>
      </c>
      <c r="D62" s="279"/>
    </row>
    <row r="63" spans="1:5" ht="14.6" thickBot="1"/>
    <row r="64" spans="1:5" ht="14.6" thickBot="1">
      <c r="A64" s="255" t="s">
        <v>122</v>
      </c>
      <c r="B64" s="256"/>
      <c r="C64" s="256"/>
      <c r="D64" s="256"/>
      <c r="E64" s="257"/>
    </row>
    <row r="65" spans="1:5" ht="14.6" thickBot="1">
      <c r="A65" s="271" t="s">
        <v>44</v>
      </c>
      <c r="B65" s="272"/>
      <c r="C65" s="68" t="s">
        <v>45</v>
      </c>
      <c r="D65" s="68" t="s">
        <v>46</v>
      </c>
      <c r="E65" s="68" t="s">
        <v>22</v>
      </c>
    </row>
    <row r="66" spans="1:5" ht="28.3">
      <c r="A66" s="276" t="s">
        <v>123</v>
      </c>
      <c r="B66" s="277"/>
      <c r="C66" s="262" t="s">
        <v>124</v>
      </c>
      <c r="D66" s="74" t="s">
        <v>125</v>
      </c>
      <c r="E66" s="74" t="s">
        <v>126</v>
      </c>
    </row>
    <row r="67" spans="1:5" ht="84.9">
      <c r="A67" s="286"/>
      <c r="B67" s="288"/>
      <c r="C67" s="263"/>
      <c r="D67" s="79" t="s">
        <v>127</v>
      </c>
      <c r="E67" s="79" t="s">
        <v>128</v>
      </c>
    </row>
    <row r="68" spans="1:5" ht="56.6">
      <c r="A68" s="286"/>
      <c r="B68" s="288"/>
      <c r="C68" s="263"/>
      <c r="D68" s="79" t="s">
        <v>129</v>
      </c>
      <c r="E68" s="79" t="s">
        <v>130</v>
      </c>
    </row>
    <row r="69" spans="1:5" ht="56.6">
      <c r="A69" s="286"/>
      <c r="B69" s="288"/>
      <c r="C69" s="263"/>
      <c r="D69" s="79" t="s">
        <v>131</v>
      </c>
      <c r="E69" s="79" t="s">
        <v>132</v>
      </c>
    </row>
    <row r="70" spans="1:5">
      <c r="A70" s="286"/>
      <c r="B70" s="288"/>
      <c r="C70" s="263"/>
      <c r="D70" s="82"/>
      <c r="E70" s="83" t="s">
        <v>133</v>
      </c>
    </row>
    <row r="71" spans="1:5" ht="14.6" thickBot="1">
      <c r="A71" s="278"/>
      <c r="B71" s="279"/>
      <c r="C71" s="264"/>
      <c r="D71" s="84"/>
      <c r="E71" s="85" t="s">
        <v>134</v>
      </c>
    </row>
    <row r="72" spans="1:5">
      <c r="A72" s="282" t="s">
        <v>95</v>
      </c>
      <c r="B72" s="303" t="s">
        <v>135</v>
      </c>
      <c r="C72" s="304"/>
      <c r="D72" s="304"/>
      <c r="E72" s="305"/>
    </row>
    <row r="73" spans="1:5" ht="14.6" thickBot="1">
      <c r="A73" s="284"/>
      <c r="B73" s="278" t="s">
        <v>136</v>
      </c>
      <c r="C73" s="306"/>
      <c r="D73" s="306"/>
      <c r="E73" s="279"/>
    </row>
    <row r="75" spans="1:5" ht="14.6" thickBot="1"/>
    <row r="76" spans="1:5" ht="14.6" thickBot="1">
      <c r="A76" s="255" t="s">
        <v>137</v>
      </c>
      <c r="B76" s="256"/>
      <c r="C76" s="256"/>
      <c r="D76" s="299"/>
    </row>
    <row r="77" spans="1:5" ht="14.6" thickBot="1">
      <c r="A77" s="67" t="s">
        <v>44</v>
      </c>
      <c r="B77" s="68" t="s">
        <v>45</v>
      </c>
      <c r="C77" s="68" t="s">
        <v>46</v>
      </c>
      <c r="D77" s="86" t="s">
        <v>22</v>
      </c>
    </row>
    <row r="78" spans="1:5" ht="57" thickBot="1">
      <c r="A78" s="72" t="s">
        <v>138</v>
      </c>
      <c r="B78" s="73" t="s">
        <v>139</v>
      </c>
      <c r="C78" s="73" t="s">
        <v>140</v>
      </c>
      <c r="D78" s="87" t="s">
        <v>141</v>
      </c>
    </row>
    <row r="79" spans="1:5" ht="42.9" thickBot="1">
      <c r="A79" s="72" t="s">
        <v>142</v>
      </c>
      <c r="B79" s="73" t="s">
        <v>143</v>
      </c>
      <c r="C79" s="73" t="s">
        <v>144</v>
      </c>
      <c r="D79" s="87" t="s">
        <v>145</v>
      </c>
    </row>
  </sheetData>
  <mergeCells count="56">
    <mergeCell ref="B5:B6"/>
    <mergeCell ref="A76:D76"/>
    <mergeCell ref="A5:A12"/>
    <mergeCell ref="B11:B12"/>
    <mergeCell ref="A64:E64"/>
    <mergeCell ref="A65:B65"/>
    <mergeCell ref="A66:B71"/>
    <mergeCell ref="C66:C71"/>
    <mergeCell ref="A72:A73"/>
    <mergeCell ref="B72:E72"/>
    <mergeCell ref="B73:E73"/>
    <mergeCell ref="A52:A53"/>
    <mergeCell ref="B52:B53"/>
    <mergeCell ref="C52:C53"/>
    <mergeCell ref="A55:D55"/>
    <mergeCell ref="A59:D59"/>
    <mergeCell ref="A61:A62"/>
    <mergeCell ref="B61:B62"/>
    <mergeCell ref="C61:D61"/>
    <mergeCell ref="C62:D62"/>
    <mergeCell ref="A46:D46"/>
    <mergeCell ref="A48:A49"/>
    <mergeCell ref="B48:B49"/>
    <mergeCell ref="D48:D49"/>
    <mergeCell ref="A50:A51"/>
    <mergeCell ref="B50:B51"/>
    <mergeCell ref="D50:D51"/>
    <mergeCell ref="A36:A41"/>
    <mergeCell ref="B36:E36"/>
    <mergeCell ref="B37:E37"/>
    <mergeCell ref="B38:E38"/>
    <mergeCell ref="B39:E39"/>
    <mergeCell ref="B40:E40"/>
    <mergeCell ref="B41:E41"/>
    <mergeCell ref="A32:B33"/>
    <mergeCell ref="C32:C33"/>
    <mergeCell ref="E32:E33"/>
    <mergeCell ref="A34:B35"/>
    <mergeCell ref="C34:C35"/>
    <mergeCell ref="E34:E35"/>
    <mergeCell ref="A1:P1"/>
    <mergeCell ref="A3:D3"/>
    <mergeCell ref="A31:B31"/>
    <mergeCell ref="D31:E31"/>
    <mergeCell ref="A15:D15"/>
    <mergeCell ref="B17:B19"/>
    <mergeCell ref="C17:D19"/>
    <mergeCell ref="B20:B22"/>
    <mergeCell ref="C20:D22"/>
    <mergeCell ref="C23:D23"/>
    <mergeCell ref="B24:B25"/>
    <mergeCell ref="C24:C25"/>
    <mergeCell ref="D24:D25"/>
    <mergeCell ref="A29:E29"/>
    <mergeCell ref="A30:B30"/>
    <mergeCell ref="B7:B10"/>
  </mergeCells>
  <hyperlinks>
    <hyperlink ref="B50" r:id="rId1" display="https://www.finance.gov.au/government/procurement/vehicle-leasing-fleet-management/low-emission-vehicle-lev-target" xr:uid="{E10AD042-31ED-4FE6-98D7-87E9F772D842}"/>
    <hyperlink ref="B72" r:id="rId2" display="https://apslearn.apsacademy.gov.au/view_program/78" xr:uid="{C9E4AA6F-1272-45A1-95D0-2748359CF60B}"/>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20A17-EE06-4D4D-886D-CDBA389BA1C9}">
  <dimension ref="A1:P6"/>
  <sheetViews>
    <sheetView zoomScaleNormal="100" workbookViewId="0">
      <selection activeCell="G6" sqref="G6"/>
    </sheetView>
  </sheetViews>
  <sheetFormatPr defaultColWidth="9.15234375" defaultRowHeight="14.15"/>
  <cols>
    <col min="1" max="1" width="27.3046875" style="65" customWidth="1"/>
    <col min="2" max="2" width="45.3828125" style="65" bestFit="1" customWidth="1"/>
    <col min="3" max="16384" width="9.15234375" style="65"/>
  </cols>
  <sheetData>
    <row r="1" spans="1:16" s="63" customFormat="1" ht="20.149999999999999">
      <c r="A1" s="307" t="s">
        <v>146</v>
      </c>
      <c r="B1" s="307"/>
      <c r="C1" s="307"/>
      <c r="D1" s="307"/>
      <c r="E1" s="307"/>
      <c r="F1" s="307"/>
      <c r="G1" s="307"/>
      <c r="H1" s="307"/>
      <c r="I1" s="307"/>
      <c r="J1" s="307"/>
      <c r="K1" s="307"/>
      <c r="L1" s="307"/>
      <c r="M1" s="307"/>
      <c r="N1" s="307"/>
      <c r="O1" s="307"/>
      <c r="P1" s="307"/>
    </row>
    <row r="2" spans="1:16" s="63" customFormat="1" ht="20.6" thickBot="1">
      <c r="A2" s="97"/>
      <c r="B2" s="97"/>
      <c r="C2" s="97"/>
      <c r="D2" s="97"/>
      <c r="E2" s="97"/>
      <c r="F2" s="97"/>
      <c r="G2" s="97"/>
      <c r="H2" s="97"/>
      <c r="I2" s="97"/>
      <c r="J2" s="97"/>
      <c r="K2" s="97"/>
      <c r="L2" s="97"/>
      <c r="M2" s="97"/>
      <c r="N2" s="97"/>
      <c r="O2" s="97"/>
      <c r="P2" s="97"/>
    </row>
    <row r="3" spans="1:16" ht="14.6" thickBot="1">
      <c r="A3" s="23" t="s">
        <v>147</v>
      </c>
      <c r="B3" s="88" t="s">
        <v>148</v>
      </c>
    </row>
    <row r="4" spans="1:16" ht="42.9" thickBot="1">
      <c r="A4" s="44" t="s">
        <v>149</v>
      </c>
      <c r="B4" s="66" t="s">
        <v>150</v>
      </c>
    </row>
    <row r="5" spans="1:16" ht="71.150000000000006" thickBot="1">
      <c r="A5" s="44" t="s">
        <v>151</v>
      </c>
      <c r="B5" s="66" t="s">
        <v>152</v>
      </c>
    </row>
    <row r="6" spans="1:16" ht="71.150000000000006" thickBot="1">
      <c r="A6" s="44" t="s">
        <v>153</v>
      </c>
      <c r="B6" s="66" t="s">
        <v>154</v>
      </c>
    </row>
  </sheetData>
  <mergeCells count="1">
    <mergeCell ref="A1:P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FF051-A173-4CDE-AD8D-6A66E8741B1A}">
  <dimension ref="A1:P7"/>
  <sheetViews>
    <sheetView zoomScaleNormal="100" workbookViewId="0">
      <selection activeCell="C15" sqref="C15"/>
    </sheetView>
  </sheetViews>
  <sheetFormatPr defaultColWidth="53.3046875" defaultRowHeight="14.15"/>
  <cols>
    <col min="1" max="2" width="35.69140625" style="65" customWidth="1"/>
    <col min="3" max="16384" width="53.3046875" style="65"/>
  </cols>
  <sheetData>
    <row r="1" spans="1:16" s="63" customFormat="1" ht="40.299999999999997" customHeight="1">
      <c r="A1" s="308" t="s">
        <v>155</v>
      </c>
      <c r="B1" s="308"/>
    </row>
    <row r="2" spans="1:16" s="63" customFormat="1" ht="20.6" thickBot="1">
      <c r="A2" s="97"/>
      <c r="B2" s="97"/>
      <c r="C2" s="97"/>
      <c r="D2" s="97"/>
      <c r="E2" s="97"/>
      <c r="F2" s="97"/>
      <c r="G2" s="97"/>
      <c r="H2" s="97"/>
      <c r="I2" s="97"/>
      <c r="J2" s="97"/>
      <c r="K2" s="97"/>
      <c r="L2" s="97"/>
      <c r="M2" s="97"/>
      <c r="N2" s="97"/>
      <c r="O2" s="97"/>
      <c r="P2" s="97"/>
    </row>
    <row r="3" spans="1:16" ht="14.6" thickBot="1">
      <c r="A3" s="89" t="s">
        <v>156</v>
      </c>
      <c r="B3" s="90" t="s">
        <v>157</v>
      </c>
    </row>
    <row r="4" spans="1:16" ht="28.75" thickBot="1">
      <c r="A4" s="91" t="s">
        <v>158</v>
      </c>
      <c r="B4" s="92" t="s">
        <v>159</v>
      </c>
    </row>
    <row r="5" spans="1:16" ht="14.6" thickBot="1">
      <c r="A5" s="91" t="s">
        <v>160</v>
      </c>
      <c r="B5" s="92"/>
    </row>
    <row r="6" spans="1:16" ht="14.6" thickBot="1">
      <c r="A6" s="91" t="s">
        <v>161</v>
      </c>
      <c r="B6" s="92"/>
    </row>
    <row r="7" spans="1:16" ht="42.9" thickBot="1">
      <c r="A7" s="91" t="s">
        <v>162</v>
      </c>
      <c r="B7" s="92"/>
    </row>
  </sheetData>
  <mergeCells count="1">
    <mergeCell ref="A1:B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D5F4D-A8F6-47D9-831C-74011A445281}">
  <dimension ref="A1:N6"/>
  <sheetViews>
    <sheetView zoomScaleNormal="100" workbookViewId="0">
      <selection activeCell="J10" sqref="J10"/>
    </sheetView>
  </sheetViews>
  <sheetFormatPr defaultColWidth="9.15234375" defaultRowHeight="14.15"/>
  <cols>
    <col min="1" max="1" width="58.3046875" style="65" bestFit="1" customWidth="1"/>
    <col min="2" max="16384" width="9.15234375" style="65"/>
  </cols>
  <sheetData>
    <row r="1" spans="1:14" s="63" customFormat="1" ht="45" customHeight="1">
      <c r="A1" s="308" t="s">
        <v>163</v>
      </c>
      <c r="B1" s="308"/>
      <c r="C1" s="308"/>
      <c r="D1" s="308"/>
    </row>
    <row r="2" spans="1:14" s="64" customFormat="1" ht="113.6" customHeight="1" thickBot="1">
      <c r="A2" s="309" t="s">
        <v>164</v>
      </c>
      <c r="B2" s="309"/>
      <c r="C2" s="309"/>
      <c r="D2" s="309"/>
      <c r="E2" s="93"/>
      <c r="F2" s="93"/>
      <c r="G2" s="93"/>
      <c r="H2" s="93"/>
      <c r="I2" s="93"/>
      <c r="J2" s="93"/>
      <c r="K2" s="93"/>
      <c r="L2" s="93"/>
      <c r="M2" s="93"/>
      <c r="N2" s="93"/>
    </row>
    <row r="3" spans="1:14" ht="14.6" thickBot="1">
      <c r="A3" s="23"/>
      <c r="B3" s="88" t="s">
        <v>46</v>
      </c>
      <c r="C3" s="88" t="s">
        <v>22</v>
      </c>
      <c r="D3" s="88" t="s">
        <v>165</v>
      </c>
    </row>
    <row r="4" spans="1:14" ht="14.6" thickBot="1">
      <c r="A4" s="44" t="s">
        <v>166</v>
      </c>
      <c r="B4" s="45">
        <v>189</v>
      </c>
      <c r="C4" s="45">
        <v>193</v>
      </c>
      <c r="D4" s="45">
        <v>4</v>
      </c>
    </row>
    <row r="5" spans="1:14" ht="17.149999999999999" thickBot="1">
      <c r="A5" s="44" t="s">
        <v>167</v>
      </c>
      <c r="B5" s="45">
        <v>4.343</v>
      </c>
      <c r="C5" s="45">
        <v>4.3550000000000004</v>
      </c>
      <c r="D5" s="98">
        <v>3.0000000000000001E-3</v>
      </c>
    </row>
    <row r="6" spans="1:14" ht="17.149999999999999" thickBot="1">
      <c r="A6" s="44" t="s">
        <v>168</v>
      </c>
      <c r="B6" s="45">
        <v>3.891</v>
      </c>
      <c r="C6" s="45">
        <v>3.895</v>
      </c>
      <c r="D6" s="98">
        <v>1E-3</v>
      </c>
    </row>
  </sheetData>
  <mergeCells count="2">
    <mergeCell ref="A2:D2"/>
    <mergeCell ref="A1:D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9FE18-091F-4144-BB39-8132EC260FCE}">
  <dimension ref="A1:K17"/>
  <sheetViews>
    <sheetView topLeftCell="A2" zoomScaleNormal="100" workbookViewId="0">
      <selection activeCell="A2" sqref="A2:H2"/>
    </sheetView>
  </sheetViews>
  <sheetFormatPr defaultColWidth="8.69140625" defaultRowHeight="14.6"/>
  <cols>
    <col min="1" max="1" width="35.15234375" style="1" customWidth="1"/>
    <col min="2" max="4" width="12.69140625" style="1" customWidth="1"/>
    <col min="5" max="6" width="18.69140625" style="1" customWidth="1"/>
    <col min="7" max="11" width="9.3046875" style="1" customWidth="1"/>
    <col min="12" max="16384" width="8.69140625" style="1"/>
  </cols>
  <sheetData>
    <row r="1" spans="1:11" s="12" customFormat="1" ht="42.9" customHeight="1">
      <c r="A1" s="314" t="s">
        <v>169</v>
      </c>
      <c r="B1" s="314"/>
      <c r="C1" s="314"/>
      <c r="D1" s="314"/>
      <c r="E1" s="314"/>
      <c r="F1" s="314"/>
      <c r="G1" s="314"/>
      <c r="H1" s="314"/>
      <c r="I1" s="129"/>
      <c r="J1" s="129"/>
      <c r="K1" s="129"/>
    </row>
    <row r="2" spans="1:11" s="11" customFormat="1" ht="185.15" customHeight="1" thickBot="1">
      <c r="A2" s="248" t="s">
        <v>827</v>
      </c>
      <c r="B2" s="248"/>
      <c r="C2" s="248"/>
      <c r="D2" s="248"/>
      <c r="E2" s="248"/>
      <c r="F2" s="248"/>
      <c r="G2" s="248"/>
      <c r="H2" s="248"/>
      <c r="I2" s="115"/>
      <c r="J2" s="115"/>
      <c r="K2" s="115"/>
    </row>
    <row r="3" spans="1:11" ht="14.6" customHeight="1">
      <c r="A3" s="310" t="s">
        <v>170</v>
      </c>
      <c r="B3" s="27" t="s">
        <v>785</v>
      </c>
      <c r="C3" s="27" t="s">
        <v>786</v>
      </c>
      <c r="D3" s="27" t="s">
        <v>787</v>
      </c>
      <c r="E3" s="27" t="s">
        <v>788</v>
      </c>
      <c r="F3" s="312" t="s">
        <v>789</v>
      </c>
    </row>
    <row r="4" spans="1:11" ht="17.149999999999999" thickBot="1">
      <c r="A4" s="311"/>
      <c r="B4" s="61" t="s">
        <v>794</v>
      </c>
      <c r="C4" s="61" t="s">
        <v>794</v>
      </c>
      <c r="D4" s="61" t="s">
        <v>794</v>
      </c>
      <c r="E4" s="61" t="s">
        <v>794</v>
      </c>
      <c r="F4" s="313"/>
    </row>
    <row r="5" spans="1:11" ht="15" thickBot="1">
      <c r="A5" s="100" t="s">
        <v>171</v>
      </c>
      <c r="B5" s="54" t="s">
        <v>35</v>
      </c>
      <c r="C5" s="55">
        <v>2059051</v>
      </c>
      <c r="D5" s="55">
        <v>179823</v>
      </c>
      <c r="E5" s="55">
        <v>2238874</v>
      </c>
      <c r="F5" s="47">
        <v>0.51</v>
      </c>
    </row>
    <row r="6" spans="1:11" ht="15" thickBot="1">
      <c r="A6" s="100" t="s">
        <v>172</v>
      </c>
      <c r="B6" s="55">
        <v>269012</v>
      </c>
      <c r="C6" s="54" t="s">
        <v>35</v>
      </c>
      <c r="D6" s="55">
        <v>48202</v>
      </c>
      <c r="E6" s="55">
        <v>317214</v>
      </c>
      <c r="F6" s="47">
        <v>7.0000000000000007E-2</v>
      </c>
    </row>
    <row r="7" spans="1:11" ht="15" thickBot="1">
      <c r="A7" s="100" t="s">
        <v>790</v>
      </c>
      <c r="B7" s="54">
        <v>2</v>
      </c>
      <c r="C7" s="54" t="s">
        <v>35</v>
      </c>
      <c r="D7" s="55">
        <v>104446</v>
      </c>
      <c r="E7" s="55">
        <v>104448</v>
      </c>
      <c r="F7" s="47">
        <v>0.02</v>
      </c>
    </row>
    <row r="8" spans="1:11" ht="15" thickBot="1">
      <c r="A8" s="100" t="s">
        <v>791</v>
      </c>
      <c r="B8" s="55">
        <v>8342</v>
      </c>
      <c r="C8" s="54" t="s">
        <v>35</v>
      </c>
      <c r="D8" s="54" t="s">
        <v>35</v>
      </c>
      <c r="E8" s="55">
        <v>8342</v>
      </c>
      <c r="F8" s="45" t="s">
        <v>173</v>
      </c>
    </row>
    <row r="9" spans="1:11" ht="15" thickBot="1">
      <c r="A9" s="100" t="s">
        <v>174</v>
      </c>
      <c r="B9" s="55">
        <v>174215</v>
      </c>
      <c r="C9" s="54" t="s">
        <v>35</v>
      </c>
      <c r="D9" s="55">
        <v>44045</v>
      </c>
      <c r="E9" s="55">
        <v>218260</v>
      </c>
      <c r="F9" s="47">
        <v>0.05</v>
      </c>
    </row>
    <row r="10" spans="1:11" ht="15" thickBot="1">
      <c r="A10" s="100" t="s">
        <v>175</v>
      </c>
      <c r="B10" s="54" t="s">
        <v>35</v>
      </c>
      <c r="C10" s="54" t="s">
        <v>35</v>
      </c>
      <c r="D10" s="55">
        <v>152147</v>
      </c>
      <c r="E10" s="55">
        <v>152147</v>
      </c>
      <c r="F10" s="47">
        <v>0.03</v>
      </c>
    </row>
    <row r="11" spans="1:11" ht="15" thickBot="1">
      <c r="A11" s="100" t="s">
        <v>792</v>
      </c>
      <c r="B11" s="54" t="s">
        <v>35</v>
      </c>
      <c r="C11" s="54" t="s">
        <v>35</v>
      </c>
      <c r="D11" s="55">
        <v>7137</v>
      </c>
      <c r="E11" s="55">
        <v>7137</v>
      </c>
      <c r="F11" s="45" t="s">
        <v>173</v>
      </c>
    </row>
    <row r="12" spans="1:11" ht="15" thickBot="1">
      <c r="A12" s="100" t="s">
        <v>793</v>
      </c>
      <c r="B12" s="54" t="s">
        <v>35</v>
      </c>
      <c r="C12" s="54" t="s">
        <v>35</v>
      </c>
      <c r="D12" s="55">
        <v>34285</v>
      </c>
      <c r="E12" s="55">
        <v>34285</v>
      </c>
      <c r="F12" s="45" t="s">
        <v>173</v>
      </c>
    </row>
    <row r="13" spans="1:11" ht="15.9" thickBot="1">
      <c r="A13" s="100" t="s">
        <v>795</v>
      </c>
      <c r="B13" s="55">
        <v>1016287</v>
      </c>
      <c r="C13" s="54" t="s">
        <v>35</v>
      </c>
      <c r="D13" s="55">
        <v>258015</v>
      </c>
      <c r="E13" s="55">
        <v>1274302</v>
      </c>
      <c r="F13" s="45" t="s">
        <v>176</v>
      </c>
    </row>
    <row r="14" spans="1:11" ht="15" thickBot="1">
      <c r="A14" s="101" t="s">
        <v>177</v>
      </c>
      <c r="B14" s="102">
        <v>56097</v>
      </c>
      <c r="C14" s="103" t="s">
        <v>35</v>
      </c>
      <c r="D14" s="102">
        <v>15262</v>
      </c>
      <c r="E14" s="102">
        <v>71359</v>
      </c>
      <c r="F14" s="104" t="s">
        <v>178</v>
      </c>
    </row>
    <row r="15" spans="1:11" ht="15" thickBot="1">
      <c r="A15" s="101" t="s">
        <v>179</v>
      </c>
      <c r="B15" s="102">
        <v>960190</v>
      </c>
      <c r="C15" s="103" t="s">
        <v>35</v>
      </c>
      <c r="D15" s="102">
        <v>242753</v>
      </c>
      <c r="E15" s="102">
        <v>1202943</v>
      </c>
      <c r="F15" s="105">
        <v>0.28000000000000003</v>
      </c>
    </row>
    <row r="16" spans="1:11" ht="17.149999999999999" thickBot="1">
      <c r="A16" s="60" t="s">
        <v>796</v>
      </c>
      <c r="B16" s="106">
        <v>1467858</v>
      </c>
      <c r="C16" s="106">
        <v>2059051</v>
      </c>
      <c r="D16" s="106">
        <v>828100</v>
      </c>
      <c r="E16" s="106">
        <v>4355009</v>
      </c>
      <c r="F16" s="107">
        <v>1</v>
      </c>
    </row>
    <row r="17" spans="5:5" ht="15" customHeight="1">
      <c r="E17" s="3"/>
    </row>
  </sheetData>
  <mergeCells count="4">
    <mergeCell ref="A3:A4"/>
    <mergeCell ref="F3:F4"/>
    <mergeCell ref="A1:H1"/>
    <mergeCell ref="A2:H2"/>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57D95-626E-4C4A-B55B-2E30BF962641}">
  <dimension ref="A1:K16"/>
  <sheetViews>
    <sheetView zoomScaleNormal="100" workbookViewId="0">
      <selection activeCell="A2" sqref="A2:H2"/>
    </sheetView>
  </sheetViews>
  <sheetFormatPr defaultColWidth="8.69140625" defaultRowHeight="14.6"/>
  <cols>
    <col min="1" max="1" width="35.15234375" style="1" customWidth="1"/>
    <col min="2" max="4" width="12.69140625" style="1" customWidth="1"/>
    <col min="5" max="6" width="18.69140625" style="1" customWidth="1"/>
    <col min="7" max="9" width="9.3046875" style="1" customWidth="1"/>
    <col min="10" max="10" width="10.84375" style="1" bestFit="1" customWidth="1"/>
    <col min="11" max="16384" width="8.69140625" style="1"/>
  </cols>
  <sheetData>
    <row r="1" spans="1:11" s="12" customFormat="1" ht="39.450000000000003" customHeight="1">
      <c r="A1" s="314" t="s">
        <v>180</v>
      </c>
      <c r="B1" s="314"/>
      <c r="C1" s="314"/>
      <c r="D1" s="314"/>
      <c r="E1" s="314"/>
      <c r="F1" s="314"/>
      <c r="G1" s="314"/>
      <c r="H1" s="314"/>
      <c r="I1" s="129"/>
      <c r="J1" s="129"/>
    </row>
    <row r="2" spans="1:11" s="11" customFormat="1" ht="227.15" customHeight="1" thickBot="1">
      <c r="A2" s="248" t="s">
        <v>826</v>
      </c>
      <c r="B2" s="248"/>
      <c r="C2" s="248"/>
      <c r="D2" s="248"/>
      <c r="E2" s="248"/>
      <c r="F2" s="248"/>
      <c r="G2" s="248"/>
      <c r="H2" s="248"/>
      <c r="I2" s="115"/>
      <c r="J2" s="115"/>
      <c r="K2" s="115"/>
    </row>
    <row r="3" spans="1:11" ht="19.75" customHeight="1">
      <c r="A3" s="315" t="s">
        <v>170</v>
      </c>
      <c r="B3" s="108" t="s">
        <v>785</v>
      </c>
      <c r="C3" s="108" t="s">
        <v>786</v>
      </c>
      <c r="D3" s="108" t="s">
        <v>787</v>
      </c>
      <c r="E3" s="108" t="s">
        <v>788</v>
      </c>
      <c r="F3" s="317" t="s">
        <v>789</v>
      </c>
    </row>
    <row r="4" spans="1:11" ht="17.149999999999999" thickBot="1">
      <c r="A4" s="316"/>
      <c r="B4" s="110" t="s">
        <v>794</v>
      </c>
      <c r="C4" s="110" t="s">
        <v>794</v>
      </c>
      <c r="D4" s="110" t="s">
        <v>794</v>
      </c>
      <c r="E4" s="110" t="s">
        <v>794</v>
      </c>
      <c r="F4" s="318"/>
    </row>
    <row r="5" spans="1:11" ht="15" thickBot="1">
      <c r="A5" s="112" t="s">
        <v>181</v>
      </c>
      <c r="B5" s="54" t="s">
        <v>35</v>
      </c>
      <c r="C5" s="55">
        <v>1565778</v>
      </c>
      <c r="D5" s="55">
        <v>212914</v>
      </c>
      <c r="E5" s="55">
        <v>1778692</v>
      </c>
      <c r="F5" s="113">
        <v>0.46</v>
      </c>
    </row>
    <row r="6" spans="1:11" ht="15" thickBot="1">
      <c r="A6" s="112" t="s">
        <v>172</v>
      </c>
      <c r="B6" s="55">
        <v>269012</v>
      </c>
      <c r="C6" s="54" t="s">
        <v>35</v>
      </c>
      <c r="D6" s="55">
        <v>48202</v>
      </c>
      <c r="E6" s="55">
        <v>317214</v>
      </c>
      <c r="F6" s="113">
        <v>0.08</v>
      </c>
    </row>
    <row r="7" spans="1:11" ht="15" thickBot="1">
      <c r="A7" s="112" t="s">
        <v>790</v>
      </c>
      <c r="B7" s="54">
        <v>2</v>
      </c>
      <c r="C7" s="54" t="s">
        <v>35</v>
      </c>
      <c r="D7" s="55">
        <v>104446</v>
      </c>
      <c r="E7" s="55">
        <v>104448</v>
      </c>
      <c r="F7" s="113">
        <v>0.03</v>
      </c>
    </row>
    <row r="8" spans="1:11" ht="15" thickBot="1">
      <c r="A8" s="112" t="s">
        <v>791</v>
      </c>
      <c r="B8" s="55">
        <v>8342</v>
      </c>
      <c r="C8" s="54" t="s">
        <v>35</v>
      </c>
      <c r="D8" s="54" t="s">
        <v>35</v>
      </c>
      <c r="E8" s="55">
        <v>8344</v>
      </c>
      <c r="F8" s="114" t="s">
        <v>173</v>
      </c>
    </row>
    <row r="9" spans="1:11" ht="15" thickBot="1">
      <c r="A9" s="112" t="s">
        <v>174</v>
      </c>
      <c r="B9" s="55">
        <v>174215</v>
      </c>
      <c r="C9" s="54" t="s">
        <v>35</v>
      </c>
      <c r="D9" s="55">
        <v>44045</v>
      </c>
      <c r="E9" s="55">
        <v>218264</v>
      </c>
      <c r="F9" s="113">
        <v>0.06</v>
      </c>
    </row>
    <row r="10" spans="1:11" ht="15" thickBot="1">
      <c r="A10" s="112" t="s">
        <v>175</v>
      </c>
      <c r="B10" s="54" t="s">
        <v>35</v>
      </c>
      <c r="C10" s="54" t="s">
        <v>35</v>
      </c>
      <c r="D10" s="55">
        <v>152147</v>
      </c>
      <c r="E10" s="55">
        <v>152147</v>
      </c>
      <c r="F10" s="113">
        <v>0.04</v>
      </c>
    </row>
    <row r="11" spans="1:11" ht="15" thickBot="1">
      <c r="A11" s="112" t="s">
        <v>792</v>
      </c>
      <c r="B11" s="54" t="s">
        <v>35</v>
      </c>
      <c r="C11" s="54" t="s">
        <v>35</v>
      </c>
      <c r="D11" s="55">
        <v>7137</v>
      </c>
      <c r="E11" s="55">
        <v>7137</v>
      </c>
      <c r="F11" s="114" t="s">
        <v>173</v>
      </c>
    </row>
    <row r="12" spans="1:11" ht="15" thickBot="1">
      <c r="A12" s="112" t="s">
        <v>793</v>
      </c>
      <c r="B12" s="54" t="s">
        <v>35</v>
      </c>
      <c r="C12" s="54" t="s">
        <v>35</v>
      </c>
      <c r="D12" s="55">
        <v>34285</v>
      </c>
      <c r="E12" s="55">
        <v>34285</v>
      </c>
      <c r="F12" s="114" t="s">
        <v>173</v>
      </c>
    </row>
    <row r="13" spans="1:11" ht="15.9" thickBot="1">
      <c r="A13" s="112" t="s">
        <v>798</v>
      </c>
      <c r="B13" s="55">
        <v>1016287</v>
      </c>
      <c r="C13" s="54" t="s">
        <v>35</v>
      </c>
      <c r="D13" s="55">
        <v>258015</v>
      </c>
      <c r="E13" s="55">
        <v>1274309</v>
      </c>
      <c r="F13" s="114" t="s">
        <v>182</v>
      </c>
    </row>
    <row r="14" spans="1:11" ht="15" thickBot="1">
      <c r="A14" s="101" t="s">
        <v>177</v>
      </c>
      <c r="B14" s="102">
        <v>56097</v>
      </c>
      <c r="C14" s="103" t="s">
        <v>35</v>
      </c>
      <c r="D14" s="102">
        <v>15262</v>
      </c>
      <c r="E14" s="102">
        <v>71366</v>
      </c>
      <c r="F14" s="104" t="s">
        <v>178</v>
      </c>
    </row>
    <row r="15" spans="1:11" ht="15" thickBot="1">
      <c r="A15" s="101" t="s">
        <v>179</v>
      </c>
      <c r="B15" s="102">
        <v>960190</v>
      </c>
      <c r="C15" s="103" t="s">
        <v>35</v>
      </c>
      <c r="D15" s="102">
        <v>242753</v>
      </c>
      <c r="E15" s="102">
        <v>1202943</v>
      </c>
      <c r="F15" s="105">
        <v>0.31</v>
      </c>
    </row>
    <row r="16" spans="1:11" ht="17.149999999999999" thickBot="1">
      <c r="A16" s="111" t="s">
        <v>796</v>
      </c>
      <c r="B16" s="106">
        <v>1467858</v>
      </c>
      <c r="C16" s="106">
        <v>1565778</v>
      </c>
      <c r="D16" s="106">
        <v>861191</v>
      </c>
      <c r="E16" s="106">
        <v>3894840</v>
      </c>
      <c r="F16" s="107">
        <v>1</v>
      </c>
    </row>
  </sheetData>
  <mergeCells count="4">
    <mergeCell ref="A3:A4"/>
    <mergeCell ref="F3:F4"/>
    <mergeCell ref="A1:H1"/>
    <mergeCell ref="A2:H2"/>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Finance Document" ma:contentTypeID="0x010100B7B479F47583304BA8B631462CC772D700067E51C991F65340AC36B9604578C197" ma:contentTypeVersion="55" ma:contentTypeDescription="Create a new document." ma:contentTypeScope="" ma:versionID="5d1233652d6d464f37248621c48cc7f4">
  <xsd:schema xmlns:xsd="http://www.w3.org/2001/XMLSchema" xmlns:xs="http://www.w3.org/2001/XMLSchema" xmlns:p="http://schemas.microsoft.com/office/2006/metadata/properties" xmlns:ns1="http://schemas.microsoft.com/sharepoint/v3" xmlns:ns2="a334ba3b-e131-42d3-95f3-2728f5a41884" xmlns:ns3="6a7e9632-768a-49bf-85ac-c69233ab2a52" xmlns:ns4="be197717-4ab4-4766-95be-e743bd2101d5" xmlns:ns5="bc0ad435-d67a-4fe2-9b47-ae50c5996250" targetNamespace="http://schemas.microsoft.com/office/2006/metadata/properties" ma:root="true" ma:fieldsID="2ea4de772bc7bf8d5b93601fba799f43" ns1:_="" ns2:_="" ns3:_="" ns4:_="" ns5:_="">
    <xsd:import namespace="http://schemas.microsoft.com/sharepoint/v3"/>
    <xsd:import namespace="a334ba3b-e131-42d3-95f3-2728f5a41884"/>
    <xsd:import namespace="6a7e9632-768a-49bf-85ac-c69233ab2a52"/>
    <xsd:import namespace="be197717-4ab4-4766-95be-e743bd2101d5"/>
    <xsd:import namespace="bc0ad435-d67a-4fe2-9b47-ae50c5996250"/>
    <xsd:element name="properties">
      <xsd:complexType>
        <xsd:sequence>
          <xsd:element name="documentManagement">
            <xsd:complexType>
              <xsd:all>
                <xsd:element ref="ns2:Original_x0020_Date_x0020_Created" minOccurs="0"/>
                <xsd:element ref="ns3:_dlc_DocIdUrl" minOccurs="0"/>
                <xsd:element ref="ns4:_Flow_SignoffStatus" minOccurs="0"/>
                <xsd:element ref="ns2:Security_x0020_Classification" minOccurs="0"/>
                <xsd:element ref="ns2:f0888ba7078d4a1bac90b097c1ed0fad" minOccurs="0"/>
                <xsd:element ref="ns2:of934ccb37d6451ba60cdb89c1817167" minOccurs="0"/>
                <xsd:element ref="ns2:TaxKeywordTaxHTField" minOccurs="0"/>
                <xsd:element ref="ns2:lf395e0388bc45bfb8642f07b9d090f4" minOccurs="0"/>
                <xsd:element ref="ns2:TaxCatchAll" minOccurs="0"/>
                <xsd:element ref="ns4:MediaServiceFastMetadata" minOccurs="0"/>
                <xsd:element ref="ns5:SharedWithUsers" minOccurs="0"/>
                <xsd:element ref="ns5:SharedWithDetails" minOccurs="0"/>
                <xsd:element ref="ns4:MediaServiceMetadata" minOccurs="0"/>
                <xsd:element ref="ns4:MediaLengthInSeconds" minOccurs="0"/>
                <xsd:element ref="ns3:_dlc_DocId" minOccurs="0"/>
                <xsd:element ref="ns2:e0fcb3f570964638902a63147cd98219" minOccurs="0"/>
                <xsd:element ref="ns3:_dlc_DocIdPersistId" minOccurs="0"/>
                <xsd:element ref="ns4:MediaServiceDateTaken" minOccurs="0"/>
                <xsd:element ref="ns4:lcf76f155ced4ddcb4097134ff3c332f" minOccurs="0"/>
                <xsd:element ref="ns4:MediaServiceObjectDetectorVersions" minOccurs="0"/>
                <xsd:element ref="ns4:MediaServiceOCR" minOccurs="0"/>
                <xsd:element ref="ns4:MediaServiceGenerationTime" minOccurs="0"/>
                <xsd:element ref="ns4:MediaServiceEventHashCode" minOccurs="0"/>
                <xsd:element ref="ns2:TaxCatchAllLabel" minOccurs="0"/>
                <xsd:element ref="ns4:MediaServiceLocation" minOccurs="0"/>
                <xsd:element ref="ns4: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0" nillable="true" ma:displayName="Unified Compliance Policy Properties" ma:hidden="true" ma:internalName="_ip_UnifiedCompliancePolicyProperties" ma:readOnly="false">
      <xsd:simpleType>
        <xsd:restriction base="dms:Note"/>
      </xsd:simpleType>
    </xsd:element>
    <xsd:element name="_ip_UnifiedCompliancePolicyUIAction" ma:index="4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34ba3b-e131-42d3-95f3-2728f5a41884" elementFormDefault="qualified">
    <xsd:import namespace="http://schemas.microsoft.com/office/2006/documentManagement/types"/>
    <xsd:import namespace="http://schemas.microsoft.com/office/infopath/2007/PartnerControls"/>
    <xsd:element name="Original_x0020_Date_x0020_Created" ma:index="6" nillable="true" ma:displayName="Original Date Created" ma:default="" ma:format="DateOnly" ma:internalName="Original_x0020_Date_x0020_Created" ma:readOnly="false">
      <xsd:simpleType>
        <xsd:restriction base="dms:DateTime"/>
      </xsd:simpleType>
    </xsd:element>
    <xsd:element name="Security_x0020_Classification" ma:index="11" nillable="true" ma:displayName="Security Classification" ma:default="OFFICIAL" ma:format="Dropdown" ma:internalName="Security_x0020_Classification" ma:readOnly="false">
      <xsd:simpleType>
        <xsd:union memberTypes="dms:Text">
          <xsd:simpleType>
            <xsd:restriction base="dms:Choice">
              <xsd:enumeration value="UNOFFICIAL"/>
              <xsd:enumeration value="OFFICIAL"/>
              <xsd:enumeration value="OFFICIAL:Sensitive"/>
              <xsd:enumeration value="OFFICIAL:Sensitive, Personal-Privacy"/>
              <xsd:enumeration value="OFFICIAL:Sensitive, Legal-Privilege"/>
              <xsd:enumeration value="OFFICIAL:Sensitive, Legislative-Secrecy"/>
              <xsd:enumeration value="OFFICIAL:Sensitive, SH:National-Cabinet"/>
              <xsd:enumeration value="OFFICIAL:Sensitive, SH:National-Cabinet, Personal-Privacy"/>
              <xsd:enumeration value="OFFICIAL:Sensitive, SH:National-Cabinet, Legislative-Secrecy"/>
              <xsd:enumeration value="OFFICIAL:Sensitive, SH:National-Cabinet, Legal-Privilege"/>
              <xsd:enumeration value="PROTECTED"/>
              <xsd:enumeration value="PROTECTED, Legal-Privilege"/>
              <xsd:enumeration value="PROTECTED, Personal-Privacy"/>
              <xsd:enumeration value="PROTECTED, Legislative-Secrecy"/>
              <xsd:enumeration value="PROTECTED SH:CABINET"/>
              <xsd:enumeration value="PROTECTED SH:CABINET, Personal-Privacy"/>
              <xsd:enumeration value="PROTECTED SH:CABINET, Legal-Privilege"/>
              <xsd:enumeration value="PROTECTED SH:CABINET, Legislative-Secrecy"/>
              <xsd:enumeration value="PROTECTED SH:National-Cabinet"/>
              <xsd:enumeration value="PROTECTED SH:National-Cabinet, Personal-Privacy"/>
              <xsd:enumeration value="PROTECTED SH:National-Cabinet, Legal-Privilege"/>
              <xsd:enumeration value="PROTECTED SH:National-Cabinet, Legislative-Secrecy"/>
              <xsd:enumeration value="UNCLASSIFIED"/>
              <xsd:enumeration value="UNCLASSIFIED - Sensitive: Personal"/>
              <xsd:enumeration value="UNCLASSIFIED - Sensitive: Legal"/>
              <xsd:enumeration value="UNCLASSIFIED - Sensitive"/>
              <xsd:enumeration value="For Official Use Only"/>
              <xsd:enumeration value="PROTECTED - Sensitive"/>
              <xsd:enumeration value="PROTECTED - Sensitive: Personal"/>
              <xsd:enumeration value="PROTECTED - Sensitive: Cabinet"/>
              <xsd:enumeration value="PROTECTED - Sensitive: Legal"/>
              <xsd:enumeration value="PROTECTED:CABINET"/>
            </xsd:restriction>
          </xsd:simpleType>
        </xsd:union>
      </xsd:simpleType>
    </xsd:element>
    <xsd:element name="f0888ba7078d4a1bac90b097c1ed0fad" ma:index="13" nillable="true" ma:taxonomy="true" ma:internalName="f0888ba7078d4a1bac90b097c1ed0fad" ma:taxonomyFieldName="Initiating_x0020_Entity" ma:displayName="Initiating Entity" ma:readOnly="false" ma:default="1;#Department of Finance|fd660e8f-8f31-49bd-92a3-d31d4da31afe" ma:fieldId="{f0888ba7-078d-4a1b-ac90-b097c1ed0fad}" ma:sspId="c4b2c377-c74f-46b8-b62e-9cefa93d8fc8" ma:termSetId="1dd44c57-eb90-49d3-b71d-825941fd7214" ma:anchorId="00000000-0000-0000-0000-000000000000" ma:open="false" ma:isKeyword="false">
      <xsd:complexType>
        <xsd:sequence>
          <xsd:element ref="pc:Terms" minOccurs="0" maxOccurs="1"/>
        </xsd:sequence>
      </xsd:complexType>
    </xsd:element>
    <xsd:element name="of934ccb37d6451ba60cdb89c1817167" ma:index="15" nillable="true" ma:taxonomy="true" ma:internalName="of934ccb37d6451ba60cdb89c1817167" ma:taxonomyFieldName="About_x0020_Entity" ma:displayName="About Entity" ma:readOnly="false" ma:default="1;#Department of Finance|fd660e8f-8f31-49bd-92a3-d31d4da31afe" ma:fieldId="{8f934ccb-37d6-451b-a60c-db89c1817167}" ma:sspId="c4b2c377-c74f-46b8-b62e-9cefa93d8fc8" ma:termSetId="1dd44c57-eb90-49d3-b71d-825941fd7214" ma:anchorId="00000000-0000-0000-0000-000000000000" ma:open="false" ma:isKeyword="false">
      <xsd:complexType>
        <xsd:sequence>
          <xsd:element ref="pc:Terms" minOccurs="0" maxOccurs="1"/>
        </xsd:sequence>
      </xsd:complexType>
    </xsd:element>
    <xsd:element name="TaxKeywordTaxHTField" ma:index="17" nillable="true" ma:taxonomy="true" ma:internalName="TaxKeywordTaxHTField" ma:taxonomyFieldName="TaxKeyword" ma:displayName="Enterprise Keywords" ma:readOnly="false" ma:fieldId="{23f27201-bee3-471e-b2e7-b64fd8b7ca38}" ma:taxonomyMulti="true" ma:sspId="c4b2c377-c74f-46b8-b62e-9cefa93d8fc8" ma:termSetId="00000000-0000-0000-0000-000000000000" ma:anchorId="00000000-0000-0000-0000-000000000000" ma:open="true" ma:isKeyword="true">
      <xsd:complexType>
        <xsd:sequence>
          <xsd:element ref="pc:Terms" minOccurs="0" maxOccurs="1"/>
        </xsd:sequence>
      </xsd:complexType>
    </xsd:element>
    <xsd:element name="lf395e0388bc45bfb8642f07b9d090f4" ma:index="20" nillable="true" ma:taxonomy="true" ma:internalName="lf395e0388bc45bfb8642f07b9d090f4" ma:taxonomyFieldName="Function_x0020_and_x0020_Activity" ma:displayName="Function and Activity" ma:readOnly="false" ma:default="" ma:fieldId="{5f395e03-88bc-45bf-b864-2f07b9d090f4}" ma:sspId="c4b2c377-c74f-46b8-b62e-9cefa93d8fc8" ma:termSetId="d6a09c5b-e950-47cc-8e6b-7e27719f9f0b"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147f64ec-0960-41ab-a2b8-1cb034dcfdc7}" ma:internalName="TaxCatchAll" ma:readOnly="false" ma:showField="CatchAllData" ma:web="bc0ad435-d67a-4fe2-9b47-ae50c5996250">
      <xsd:complexType>
        <xsd:complexContent>
          <xsd:extension base="dms:MultiChoiceLookup">
            <xsd:sequence>
              <xsd:element name="Value" type="dms:Lookup" maxOccurs="unbounded" minOccurs="0" nillable="true"/>
            </xsd:sequence>
          </xsd:extension>
        </xsd:complexContent>
      </xsd:complexType>
    </xsd:element>
    <xsd:element name="e0fcb3f570964638902a63147cd98219" ma:index="28" nillable="true" ma:taxonomy="true" ma:internalName="e0fcb3f570964638902a63147cd98219" ma:taxonomyFieldName="Organisation_x0020_Unit" ma:displayName="Organisation Unit" ma:readOnly="false" ma:default="" ma:fieldId="{e0fcb3f5-7096-4638-902a-63147cd98219}" ma:sspId="c4b2c377-c74f-46b8-b62e-9cefa93d8fc8" ma:termSetId="642ac736-c0d1-48cf-939c-a81b0e893448" ma:anchorId="00000000-0000-0000-0000-000000000000" ma:open="false" ma:isKeyword="false">
      <xsd:complexType>
        <xsd:sequence>
          <xsd:element ref="pc:Terms" minOccurs="0" maxOccurs="1"/>
        </xsd:sequence>
      </xsd:complexType>
    </xsd:element>
    <xsd:element name="TaxCatchAllLabel" ma:index="37" nillable="true" ma:displayName="Taxonomy Catch All Column1" ma:hidden="true" ma:list="{147f64ec-0960-41ab-a2b8-1cb034dcfdc7}" ma:internalName="TaxCatchAllLabel" ma:readOnly="true" ma:showField="CatchAllDataLabel" ma:web="bc0ad435-d67a-4fe2-9b47-ae50c599625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a7e9632-768a-49bf-85ac-c69233ab2a52" elementFormDefault="qualified">
    <xsd:import namespace="http://schemas.microsoft.com/office/2006/documentManagement/types"/>
    <xsd:import namespace="http://schemas.microsoft.com/office/infopath/2007/PartnerControls"/>
    <xsd:element name="_dlc_DocIdUrl" ma:index="7"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7" nillable="true" ma:displayName="Document ID Value" ma:description="The value of the document ID assigned to this item." ma:hidden="true" ma:indexed="true" ma:internalName="_dlc_DocId" ma:readOnly="false">
      <xsd:simpleType>
        <xsd:restriction base="dms:Text"/>
      </xsd:simpleType>
    </xsd:element>
    <xsd:element name="_dlc_DocIdPersistId" ma:index="29"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e197717-4ab4-4766-95be-e743bd2101d5" elementFormDefault="qualified">
    <xsd:import namespace="http://schemas.microsoft.com/office/2006/documentManagement/types"/>
    <xsd:import namespace="http://schemas.microsoft.com/office/infopath/2007/PartnerControls"/>
    <xsd:element name="_Flow_SignoffStatus" ma:index="9" nillable="true" ma:displayName="Sign-off status" ma:internalName="Sign_x002d_off_x0020_status" ma:readOnly="false">
      <xsd:simpleType>
        <xsd:restriction base="dms:Text"/>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c4b2c377-c74f-46b8-b62e-9cefa93d8f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OCR" ma:index="34" nillable="true" ma:displayName="Extracted Text" ma:hidden="true" ma:internalName="MediaServiceOCR" ma:readOnly="true">
      <xsd:simpleType>
        <xsd:restriction base="dms:Note"/>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8" nillable="true" ma:displayName="Location" ma:hidden="true" ma:indexed="true" ma:internalName="MediaServiceLocation"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0ad435-d67a-4fe2-9b47-ae50c5996250" elementFormDefault="qualified">
    <xsd:import namespace="http://schemas.microsoft.com/office/2006/documentManagement/types"/>
    <xsd:import namespace="http://schemas.microsoft.com/office/infopath/2007/PartnerControls"/>
    <xsd:element name="SharedWithUsers" ma:index="23"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c4b2c377-c74f-46b8-b62e-9cefa93d8fc8" ContentTypeId="0x010100B7B479F47583304BA8B631462CC772D7" PreviousValue="tru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Original_x0020_Date_x0020_Created xmlns="a334ba3b-e131-42d3-95f3-2728f5a41884" xsi:nil="true"/>
    <_dlc_DocId xmlns="6a7e9632-768a-49bf-85ac-c69233ab2a52">FIN11911-160868515-56167</_dlc_DocId>
    <TaxKeywordTaxHTField xmlns="a334ba3b-e131-42d3-95f3-2728f5a41884">
      <Terms xmlns="http://schemas.microsoft.com/office/infopath/2007/PartnerControls"/>
    </TaxKeywordTaxHTField>
    <_Flow_SignoffStatus xmlns="be197717-4ab4-4766-95be-e743bd2101d5" xsi:nil="true"/>
    <_ip_UnifiedCompliancePolicyUIAction xmlns="http://schemas.microsoft.com/sharepoint/v3" xsi:nil="true"/>
    <lf395e0388bc45bfb8642f07b9d090f4 xmlns="a334ba3b-e131-42d3-95f3-2728f5a41884">
      <Terms xmlns="http://schemas.microsoft.com/office/infopath/2007/PartnerControls"/>
    </lf395e0388bc45bfb8642f07b9d090f4>
    <_ip_UnifiedCompliancePolicyProperties xmlns="http://schemas.microsoft.com/sharepoint/v3" xsi:nil="true"/>
    <of934ccb37d6451ba60cdb89c1817167 xmlns="a334ba3b-e131-42d3-95f3-2728f5a41884">
      <Terms xmlns="http://schemas.microsoft.com/office/infopath/2007/PartnerControls">
        <TermInfo xmlns="http://schemas.microsoft.com/office/infopath/2007/PartnerControls">
          <TermName xmlns="http://schemas.microsoft.com/office/infopath/2007/PartnerControls">Department of Finance</TermName>
          <TermId xmlns="http://schemas.microsoft.com/office/infopath/2007/PartnerControls">fd660e8f-8f31-49bd-92a3-d31d4da31afe</TermId>
        </TermInfo>
      </Terms>
    </of934ccb37d6451ba60cdb89c1817167>
    <lcf76f155ced4ddcb4097134ff3c332f xmlns="be197717-4ab4-4766-95be-e743bd2101d5">
      <Terms xmlns="http://schemas.microsoft.com/office/infopath/2007/PartnerControls"/>
    </lcf76f155ced4ddcb4097134ff3c332f>
    <TaxCatchAll xmlns="a334ba3b-e131-42d3-95f3-2728f5a41884">
      <Value>38</Value>
      <Value>1</Value>
    </TaxCatchAll>
    <_dlc_DocIdPersistId xmlns="6a7e9632-768a-49bf-85ac-c69233ab2a52" xsi:nil="true"/>
    <e0fcb3f570964638902a63147cd98219 xmlns="a334ba3b-e131-42d3-95f3-2728f5a41884">
      <Terms xmlns="http://schemas.microsoft.com/office/infopath/2007/PartnerControls">
        <TermInfo xmlns="http://schemas.microsoft.com/office/infopath/2007/PartnerControls">
          <TermName xmlns="http://schemas.microsoft.com/office/infopath/2007/PartnerControls">APS Net Zero Unit</TermName>
          <TermId xmlns="http://schemas.microsoft.com/office/infopath/2007/PartnerControls">3a7b3834-5ac8-43b7-9496-8f951dc2a7fa</TermId>
        </TermInfo>
      </Terms>
    </e0fcb3f570964638902a63147cd98219>
    <Security_x0020_Classification xmlns="a334ba3b-e131-42d3-95f3-2728f5a41884" xsi:nil="true"/>
    <f0888ba7078d4a1bac90b097c1ed0fad xmlns="a334ba3b-e131-42d3-95f3-2728f5a41884">
      <Terms xmlns="http://schemas.microsoft.com/office/infopath/2007/PartnerControls">
        <TermInfo xmlns="http://schemas.microsoft.com/office/infopath/2007/PartnerControls">
          <TermName xmlns="http://schemas.microsoft.com/office/infopath/2007/PartnerControls">Department of Finance</TermName>
          <TermId xmlns="http://schemas.microsoft.com/office/infopath/2007/PartnerControls">fd660e8f-8f31-49bd-92a3-d31d4da31afe</TermId>
        </TermInfo>
      </Terms>
    </f0888ba7078d4a1bac90b097c1ed0fad>
    <_dlc_DocIdUrl xmlns="6a7e9632-768a-49bf-85ac-c69233ab2a52">
      <Url>https://financegovau.sharepoint.com/sites/M365_DoF_51011911/_layouts/15/DocIdRedir.aspx?ID=FIN11911-160868515-56167</Url>
      <Description>FIN11911-160868515-56167</Description>
    </_dlc_DocIdUrl>
  </documentManagement>
</p:properties>
</file>

<file path=customXml/itemProps1.xml><?xml version="1.0" encoding="utf-8"?>
<ds:datastoreItem xmlns:ds="http://schemas.openxmlformats.org/officeDocument/2006/customXml" ds:itemID="{B399F68D-9820-4CD7-8D69-D32F14398412}"/>
</file>

<file path=customXml/itemProps2.xml><?xml version="1.0" encoding="utf-8"?>
<ds:datastoreItem xmlns:ds="http://schemas.openxmlformats.org/officeDocument/2006/customXml" ds:itemID="{C738EF1E-7BBC-491E-B92A-964234376466}"/>
</file>

<file path=customXml/itemProps3.xml><?xml version="1.0" encoding="utf-8"?>
<ds:datastoreItem xmlns:ds="http://schemas.openxmlformats.org/officeDocument/2006/customXml" ds:itemID="{5EC7B80F-907D-4A45-AFEB-099D30C52C5E}"/>
</file>

<file path=customXml/itemProps4.xml><?xml version="1.0" encoding="utf-8"?>
<ds:datastoreItem xmlns:ds="http://schemas.openxmlformats.org/officeDocument/2006/customXml" ds:itemID="{1F017787-5443-43D8-B77E-4FB4CFB3A91B}"/>
</file>

<file path=customXml/itemProps5.xml><?xml version="1.0" encoding="utf-8"?>
<ds:datastoreItem xmlns:ds="http://schemas.openxmlformats.org/officeDocument/2006/customXml" ds:itemID="{35C244F1-7195-41B5-8923-05CD960015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Introduction</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Appendix A</vt:lpstr>
      <vt:lpstr>Appendix B</vt:lpstr>
      <vt:lpstr>Appendix D</vt:lpstr>
      <vt:lpstr>2024-25 Entity Emissions</vt:lpstr>
      <vt:lpstr>2024-25 Portfolio Emissions</vt:lpstr>
      <vt:lpstr>IPCC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2025-12-17T05:40:53Z</dcterms:created>
  <dcterms:modified xsi:type="dcterms:W3CDTF">2025-12-17T05:41:09Z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y fmtid="{D5CDD505-2E9C-101B-9397-08002B2CF9AE}" pid="3" name="TaxKeyword">
    <vt:lpwstr/>
  </property>
  <property fmtid="{D5CDD505-2E9C-101B-9397-08002B2CF9AE}" pid="4" name="PM_Originator_Hash_SHA1">
    <vt:lpwstr>011595C6451009F9B352C6A363B01F8FE24FB100</vt:lpwstr>
  </property>
  <property fmtid="{D5CDD505-2E9C-101B-9397-08002B2CF9AE}" pid="5" name="PMUuid">
    <vt:lpwstr>v=2022.2;d=gov.au;g=46DD6D7C-8107-577B-BC6E-F348953B2E44</vt:lpwstr>
  </property>
  <property fmtid="{D5CDD505-2E9C-101B-9397-08002B2CF9AE}" pid="6" name="PM_OriginatorDomainName_SHA256">
    <vt:lpwstr>325440F6CA31C4C3BCE4433552DC42928CAAD3E2731ABE35FDE729ECEB763AF0</vt:lpwstr>
  </property>
  <property fmtid="{D5CDD505-2E9C-101B-9397-08002B2CF9AE}" pid="7" name="PM_ProtectiveMarkingImage_Header">
    <vt:lpwstr>C:\Program Files\Common Files\janusNET Shared\janusSEAL\Images\DocumentSlashBlue.png</vt:lpwstr>
  </property>
  <property fmtid="{D5CDD505-2E9C-101B-9397-08002B2CF9AE}" pid="8" name="Organisation_x0020_Unit">
    <vt:lpwstr>38;#APS Net Zero Unit|3a7b3834-5ac8-43b7-9496-8f951dc2a7fa</vt:lpwstr>
  </property>
  <property fmtid="{D5CDD505-2E9C-101B-9397-08002B2CF9AE}" pid="9" name="MediaServiceImageTags">
    <vt:lpwstr/>
  </property>
  <property fmtid="{D5CDD505-2E9C-101B-9397-08002B2CF9AE}" pid="10" name="About_x0020_Entity">
    <vt:lpwstr>1;#Department of Finance|fd660e8f-8f31-49bd-92a3-d31d4da31afe</vt:lpwstr>
  </property>
  <property fmtid="{D5CDD505-2E9C-101B-9397-08002B2CF9AE}" pid="11" name="ContentTypeId">
    <vt:lpwstr>0x010100B7B479F47583304BA8B631462CC772D700067E51C991F65340AC36B9604578C197</vt:lpwstr>
  </property>
  <property fmtid="{D5CDD505-2E9C-101B-9397-08002B2CF9AE}" pid="12" name="PM_Note">
    <vt:lpwstr/>
  </property>
  <property fmtid="{D5CDD505-2E9C-101B-9397-08002B2CF9AE}" pid="13" name="PM_Markers">
    <vt:lpwstr/>
  </property>
  <property fmtid="{D5CDD505-2E9C-101B-9397-08002B2CF9AE}" pid="14" name="MSIP_Label_87d6481e-ccdd-4ab6-8b26-05a0df5699e7_SiteId">
    <vt:lpwstr>08954cee-4782-4ff6-9ad5-1997dccef4b0</vt:lpwstr>
  </property>
  <property fmtid="{D5CDD505-2E9C-101B-9397-08002B2CF9AE}" pid="15" name="MSIP_Label_87d6481e-ccdd-4ab6-8b26-05a0df5699e7_Method">
    <vt:lpwstr>Privileged</vt:lpwstr>
  </property>
  <property fmtid="{D5CDD505-2E9C-101B-9397-08002B2CF9AE}" pid="16" name="PM_ProtectiveMarkingImage_Footer">
    <vt:lpwstr>C:\Program Files\Common Files\janusNET Shared\janusSEAL\Images\DocumentSlashBlue.png</vt:lpwstr>
  </property>
  <property fmtid="{D5CDD505-2E9C-101B-9397-08002B2CF9AE}" pid="17" name="PM_Qualifier_Prev">
    <vt:lpwstr/>
  </property>
  <property fmtid="{D5CDD505-2E9C-101B-9397-08002B2CF9AE}" pid="18" name="PM_Originating_FileId">
    <vt:lpwstr>BE445DF1A23941F1AD10F284DDF9D6B2</vt:lpwstr>
  </property>
  <property fmtid="{D5CDD505-2E9C-101B-9397-08002B2CF9AE}" pid="19" name="PM_Hash_Salt_Prev">
    <vt:lpwstr>ABD0E4F47D565F1D6DF7764D6CA2B046</vt:lpwstr>
  </property>
  <property fmtid="{D5CDD505-2E9C-101B-9397-08002B2CF9AE}" pid="20" name="PM_Version">
    <vt:lpwstr>2018.4</vt:lpwstr>
  </property>
  <property fmtid="{D5CDD505-2E9C-101B-9397-08002B2CF9AE}" pid="21" name="PM_OriginatorUserAccountName_SHA256">
    <vt:lpwstr>0ED5263D98A3524D1020196140D3BE96AB8E1B4327186649B9ECD4B25BC863F0</vt:lpwstr>
  </property>
  <property fmtid="{D5CDD505-2E9C-101B-9397-08002B2CF9AE}" pid="22" name="Organisation Unit">
    <vt:lpwstr>38;#APS Net Zero Unit|3a7b3834-5ac8-43b7-9496-8f951dc2a7fa</vt:lpwstr>
  </property>
  <property fmtid="{D5CDD505-2E9C-101B-9397-08002B2CF9AE}" pid="23" name="Function_x0020_and_x0020_Activity">
    <vt:lpwstr/>
  </property>
  <property fmtid="{D5CDD505-2E9C-101B-9397-08002B2CF9AE}" pid="24" name="PM_PrintOutPlacement_XLS">
    <vt:lpwstr/>
  </property>
  <property fmtid="{D5CDD505-2E9C-101B-9397-08002B2CF9AE}" pid="25" name="PM_InsertionValue">
    <vt:lpwstr>OFFICIAL</vt:lpwstr>
  </property>
  <property fmtid="{D5CDD505-2E9C-101B-9397-08002B2CF9AE}" pid="26" name="MSIP_Label_87d6481e-ccdd-4ab6-8b26-05a0df5699e7_Enabled">
    <vt:lpwstr>true</vt:lpwstr>
  </property>
  <property fmtid="{D5CDD505-2E9C-101B-9397-08002B2CF9AE}" pid="27" name="PM_OriginationTimeStamp">
    <vt:lpwstr>2023-09-29T00:52:49Z</vt:lpwstr>
  </property>
  <property fmtid="{D5CDD505-2E9C-101B-9397-08002B2CF9AE}" pid="28" name="PM_Hash_Salt">
    <vt:lpwstr>C8DC507295FA0D48F82E8B3D0F1FAE63</vt:lpwstr>
  </property>
  <property fmtid="{D5CDD505-2E9C-101B-9397-08002B2CF9AE}" pid="29" name="PM_SecurityClassification">
    <vt:lpwstr>OFFICIAL</vt:lpwstr>
  </property>
  <property fmtid="{D5CDD505-2E9C-101B-9397-08002B2CF9AE}" pid="30" name="PM_Caveats_Count">
    <vt:lpwstr>0</vt:lpwstr>
  </property>
  <property fmtid="{D5CDD505-2E9C-101B-9397-08002B2CF9AE}" pid="31" name="MSIP_Label_87d6481e-ccdd-4ab6-8b26-05a0df5699e7_ContentBits">
    <vt:lpwstr>0</vt:lpwstr>
  </property>
  <property fmtid="{D5CDD505-2E9C-101B-9397-08002B2CF9AE}" pid="32" name="MSIP_Label_87d6481e-ccdd-4ab6-8b26-05a0df5699e7_SetDate">
    <vt:lpwstr>2023-09-29T00:52:49Z</vt:lpwstr>
  </property>
  <property fmtid="{D5CDD505-2E9C-101B-9397-08002B2CF9AE}" pid="33" name="PM_Namespace">
    <vt:lpwstr>gov.au</vt:lpwstr>
  </property>
  <property fmtid="{D5CDD505-2E9C-101B-9397-08002B2CF9AE}" pid="34" name="MSIP_Label_87d6481e-ccdd-4ab6-8b26-05a0df5699e7_Name">
    <vt:lpwstr>OFFICIAL</vt:lpwstr>
  </property>
  <property fmtid="{D5CDD505-2E9C-101B-9397-08002B2CF9AE}" pid="35" name="PMHMAC">
    <vt:lpwstr>v=2022.1;a=SHA256;h=438DDE0C8BC9C279B307DC1897E031FB3B45CC4AA5ADB9DDF65A1BA0E3F9AFDC</vt:lpwstr>
  </property>
  <property fmtid="{D5CDD505-2E9C-101B-9397-08002B2CF9AE}" pid="36" name="MSIP_Label_87d6481e-ccdd-4ab6-8b26-05a0df5699e7_ActionId">
    <vt:lpwstr>487e39690cd14d83b213cb8dd4e7ff97</vt:lpwstr>
  </property>
  <property fmtid="{D5CDD505-2E9C-101B-9397-08002B2CF9AE}" pid="37" name="PM_DisplayValueSecClassificationWithQualifier">
    <vt:lpwstr>OFFICIAL</vt:lpwstr>
  </property>
  <property fmtid="{D5CDD505-2E9C-101B-9397-08002B2CF9AE}" pid="38" name="PM_Hash_Version">
    <vt:lpwstr>2022.1</vt:lpwstr>
  </property>
  <property fmtid="{D5CDD505-2E9C-101B-9397-08002B2CF9AE}" pid="39" name="PM_ProtectiveMarkingValue_Header">
    <vt:lpwstr>OFFICIAL</vt:lpwstr>
  </property>
  <property fmtid="{D5CDD505-2E9C-101B-9397-08002B2CF9AE}" pid="40" name="_dlc_DocIdItemGuid">
    <vt:lpwstr>b869d5a7-9268-4c64-b386-2b56d5c218d4</vt:lpwstr>
  </property>
  <property fmtid="{D5CDD505-2E9C-101B-9397-08002B2CF9AE}" pid="41" name="PM_Hash_SHA1">
    <vt:lpwstr>9C57D057181E89CA75585CF4469C0F55D884CA1A</vt:lpwstr>
  </property>
  <property fmtid="{D5CDD505-2E9C-101B-9397-08002B2CF9AE}" pid="42" name="About Entity">
    <vt:lpwstr>1;#Department of Finance|fd660e8f-8f31-49bd-92a3-d31d4da31afe</vt:lpwstr>
  </property>
  <property fmtid="{D5CDD505-2E9C-101B-9397-08002B2CF9AE}" pid="43" name="PM_Display">
    <vt:lpwstr>OFFICIAL</vt:lpwstr>
  </property>
  <property fmtid="{D5CDD505-2E9C-101B-9397-08002B2CF9AE}" pid="44" name="Initiating Entity">
    <vt:lpwstr>1;#Department of Finance|fd660e8f-8f31-49bd-92a3-d31d4da31afe</vt:lpwstr>
  </property>
  <property fmtid="{D5CDD505-2E9C-101B-9397-08002B2CF9AE}" pid="45" name="PM_Qualifier">
    <vt:lpwstr/>
  </property>
  <property fmtid="{D5CDD505-2E9C-101B-9397-08002B2CF9AE}" pid="46" name="PM_SecurityClassification_Prev">
    <vt:lpwstr>OFFICIAL</vt:lpwstr>
  </property>
  <property fmtid="{D5CDD505-2E9C-101B-9397-08002B2CF9AE}" pid="47" name="Function and Activity">
    <vt:lpwstr/>
  </property>
  <property fmtid="{D5CDD505-2E9C-101B-9397-08002B2CF9AE}" pid="48" name="PM_ProtectiveMarkingValue_Footer">
    <vt:lpwstr>OFFICIAL</vt:lpwstr>
  </property>
  <property fmtid="{D5CDD505-2E9C-101B-9397-08002B2CF9AE}" pid="49" name="Initiating_x0020_Entity">
    <vt:lpwstr>1;#Department of Finance|fd660e8f-8f31-49bd-92a3-d31d4da31afe</vt:lpwstr>
  </property>
</Properties>
</file>