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f1.prdmgd.finance.gov.au/sites/50033506/TBF3/Better Practice Guide/2022 BPG Resources/"/>
    </mc:Choice>
  </mc:AlternateContent>
  <bookViews>
    <workbookView xWindow="0" yWindow="0" windowWidth="30720" windowHeight="13224" firstSheet="1" activeTab="4"/>
  </bookViews>
  <sheets>
    <sheet name="Surender to be deleted" sheetId="9" state="hidden" r:id="rId1"/>
    <sheet name="1. Foreword " sheetId="7" r:id="rId2"/>
    <sheet name="2. Schedule of activities " sheetId="1" r:id="rId3"/>
    <sheet name="3. Jun year end X1-X2 timetable" sheetId="8" state="hidden" r:id="rId4"/>
    <sheet name="3. Financial statements plan" sheetId="10" r:id="rId5"/>
    <sheet name="4. High level timetable" sheetId="4" r:id="rId6"/>
  </sheets>
  <externalReferences>
    <externalReference r:id="rId7"/>
  </externalReferences>
  <definedNames>
    <definedName name="_bookmark76" localSheetId="2">'2. Schedule of activities '!$A$1</definedName>
    <definedName name="_bookmark86" localSheetId="1">'1. Foreword '!$A$1</definedName>
    <definedName name="_bookmark88" localSheetId="1">'1. Foreword '!$A$1</definedName>
    <definedName name="_xlnm._FilterDatabase" localSheetId="4" hidden="1">'3. Financial statements plan'!$B$5:$Q$266</definedName>
    <definedName name="_xlnm._FilterDatabase" localSheetId="3" hidden="1">'3. Jun year end X1-X2 timetable'!$B$5:$Q$267</definedName>
    <definedName name="_Toc972483" localSheetId="5">'4. High level timetable'!$A$70</definedName>
    <definedName name="CurrentYear">[1]ADMIN!$B$2</definedName>
    <definedName name="PreviousYear">[1]ADMIN!$B$3</definedName>
    <definedName name="_xlnm.Print_Area" localSheetId="2">'2. Schedule of activities '!$A$1:$H$88</definedName>
    <definedName name="_xlnm.Print_Area" localSheetId="4">'3. Financial statements plan'!$A:$Q</definedName>
    <definedName name="_xlnm.Print_Area" localSheetId="3">'3. Jun year end X1-X2 timetable'!$A:$Q</definedName>
    <definedName name="_xlnm.Print_Area" localSheetId="5">'4. High level timetable'!$A$1:$D$85</definedName>
    <definedName name="_xlnm.Print_Titles" localSheetId="2">'2. Schedule of activities '!$1:$2</definedName>
    <definedName name="_xlnm.Print_Titles" localSheetId="4">'3. Financial statements plan'!$1:$5</definedName>
    <definedName name="_xlnm.Print_Titles" localSheetId="3">'3. Jun year end X1-X2 timetable'!$1:$6</definedName>
    <definedName name="_xlnm.Print_Titles" localSheetId="5">'4. High level timetable'!$2:$2</definedName>
  </definedNames>
  <calcPr calcId="162913" iterateDelta="1E-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0" i="10" l="1"/>
  <c r="F240" i="10" s="1"/>
  <c r="E244" i="10" l="1"/>
  <c r="E241" i="10"/>
  <c r="F241" i="10" s="1"/>
  <c r="E239" i="10"/>
  <c r="F239" i="10" s="1"/>
  <c r="E238" i="10"/>
  <c r="F238" i="10" s="1"/>
  <c r="D237" i="10"/>
  <c r="E237" i="10" s="1"/>
  <c r="F237" i="10" s="1"/>
  <c r="C237" i="10"/>
  <c r="E236" i="10"/>
  <c r="F236" i="10" s="1"/>
  <c r="E235" i="10"/>
  <c r="F235" i="10" s="1"/>
  <c r="E234" i="10"/>
  <c r="F234" i="10" s="1"/>
  <c r="E233" i="10"/>
  <c r="F233" i="10" s="1"/>
  <c r="E232" i="10"/>
  <c r="F232" i="10" s="1"/>
  <c r="E231" i="10"/>
  <c r="F231" i="10" s="1"/>
  <c r="E230" i="10"/>
  <c r="F230" i="10"/>
  <c r="D229" i="10"/>
  <c r="E229" i="10" s="1"/>
  <c r="F229" i="10" s="1"/>
  <c r="C229" i="10"/>
  <c r="E228" i="10"/>
  <c r="F228" i="10" s="1"/>
  <c r="E227" i="10"/>
  <c r="F227" i="10" s="1"/>
  <c r="D226" i="10"/>
  <c r="E226" i="10" s="1"/>
  <c r="F226" i="10" s="1"/>
  <c r="E225" i="10"/>
  <c r="F225" i="10" s="1"/>
  <c r="D224" i="10"/>
  <c r="E224" i="10" s="1"/>
  <c r="F224" i="10" s="1"/>
  <c r="C224" i="10"/>
  <c r="E223" i="10"/>
  <c r="F223" i="10" s="1"/>
  <c r="D222" i="10"/>
  <c r="E222" i="10" s="1"/>
  <c r="F222" i="10" s="1"/>
  <c r="C222" i="10"/>
  <c r="E221" i="10"/>
  <c r="F221" i="10" s="1"/>
  <c r="D220" i="10"/>
  <c r="E220" i="10" s="1"/>
  <c r="F220" i="10" s="1"/>
  <c r="C220" i="10"/>
  <c r="E219" i="10"/>
  <c r="F219" i="10" s="1"/>
  <c r="E218" i="10"/>
  <c r="F218" i="10" s="1"/>
  <c r="E217" i="10"/>
  <c r="F217" i="10" s="1"/>
  <c r="E216" i="10"/>
  <c r="F216" i="10"/>
  <c r="E215" i="10"/>
  <c r="F215" i="10" s="1"/>
  <c r="D214" i="10"/>
  <c r="E214" i="10" s="1"/>
  <c r="F214" i="10" s="1"/>
  <c r="C214" i="10"/>
  <c r="E213" i="10"/>
  <c r="F213" i="10" s="1"/>
  <c r="E212" i="10"/>
  <c r="F212" i="10" s="1"/>
  <c r="E211" i="10"/>
  <c r="F211" i="10" s="1"/>
  <c r="E210" i="10"/>
  <c r="F210" i="10" s="1"/>
  <c r="E209" i="10"/>
  <c r="F209" i="10" s="1"/>
  <c r="E208" i="10"/>
  <c r="F208" i="10"/>
  <c r="D207" i="10"/>
  <c r="E207" i="10" s="1"/>
  <c r="F207" i="10" s="1"/>
  <c r="C207" i="10"/>
  <c r="C201" i="10" s="1"/>
  <c r="E206" i="10"/>
  <c r="F206" i="10" s="1"/>
  <c r="E205" i="10"/>
  <c r="F205" i="10" s="1"/>
  <c r="E204" i="10"/>
  <c r="F204" i="10" s="1"/>
  <c r="E203" i="10"/>
  <c r="F203" i="10"/>
  <c r="E202" i="10"/>
  <c r="F202" i="10" s="1"/>
  <c r="E200" i="10"/>
  <c r="F200" i="10" s="1"/>
  <c r="E199" i="10"/>
  <c r="F199" i="10"/>
  <c r="E198" i="10"/>
  <c r="F198" i="10" s="1"/>
  <c r="E197" i="10"/>
  <c r="F197" i="10" s="1"/>
  <c r="E196" i="10"/>
  <c r="E195" i="10"/>
  <c r="F195" i="10" s="1"/>
  <c r="E194" i="10"/>
  <c r="F194" i="10" s="1"/>
  <c r="E193" i="10"/>
  <c r="E192" i="10"/>
  <c r="F192" i="10" s="1"/>
  <c r="E191" i="10"/>
  <c r="E190" i="10"/>
  <c r="E189" i="10"/>
  <c r="F189" i="10" s="1"/>
  <c r="E188" i="10"/>
  <c r="F188" i="10" s="1"/>
  <c r="E187" i="10"/>
  <c r="F187" i="10" s="1"/>
  <c r="E186" i="10"/>
  <c r="F186" i="10" s="1"/>
  <c r="E185" i="10"/>
  <c r="F185" i="10" s="1"/>
  <c r="E184" i="10"/>
  <c r="F184" i="10" s="1"/>
  <c r="E183" i="10"/>
  <c r="E182" i="10"/>
  <c r="F182" i="10" s="1"/>
  <c r="E181" i="10"/>
  <c r="F181" i="10"/>
  <c r="E180" i="10"/>
  <c r="F180" i="10" s="1"/>
  <c r="E179" i="10"/>
  <c r="F179" i="10" s="1"/>
  <c r="E178" i="10"/>
  <c r="F178" i="10" s="1"/>
  <c r="E177" i="10"/>
  <c r="E176" i="10"/>
  <c r="F176" i="10"/>
  <c r="E175" i="10"/>
  <c r="F175" i="10" s="1"/>
  <c r="E172" i="10"/>
  <c r="F172" i="10" s="1"/>
  <c r="E171" i="10"/>
  <c r="F171" i="10" s="1"/>
  <c r="E170" i="10"/>
  <c r="F170" i="10" s="1"/>
  <c r="E169" i="10"/>
  <c r="F169" i="10" s="1"/>
  <c r="E166" i="10"/>
  <c r="F166" i="10" s="1"/>
  <c r="B166" i="10"/>
  <c r="E165" i="10"/>
  <c r="E164" i="10"/>
  <c r="F164" i="10"/>
  <c r="B164" i="10"/>
  <c r="E163" i="10"/>
  <c r="E162" i="10"/>
  <c r="F162" i="10" s="1"/>
  <c r="B162" i="10"/>
  <c r="E161" i="10"/>
  <c r="E160" i="10"/>
  <c r="F160" i="10" s="1"/>
  <c r="B160" i="10"/>
  <c r="E159" i="10"/>
  <c r="E158" i="10"/>
  <c r="F158" i="10" s="1"/>
  <c r="B158" i="10"/>
  <c r="E156" i="10"/>
  <c r="F156" i="10"/>
  <c r="E155" i="10"/>
  <c r="F155" i="10" s="1"/>
  <c r="E154" i="10"/>
  <c r="E153" i="10"/>
  <c r="F153" i="10" s="1"/>
  <c r="E152" i="10"/>
  <c r="F152" i="10" s="1"/>
  <c r="E149" i="10"/>
  <c r="F149" i="10" s="1"/>
  <c r="E148" i="10"/>
  <c r="F148" i="10" s="1"/>
  <c r="E147" i="10"/>
  <c r="F147" i="10" s="1"/>
  <c r="E146" i="10"/>
  <c r="F146" i="10" s="1"/>
  <c r="E145" i="10"/>
  <c r="F145" i="10" s="1"/>
  <c r="E144" i="10"/>
  <c r="F144" i="10" s="1"/>
  <c r="E141" i="10"/>
  <c r="F141" i="10" s="1"/>
  <c r="E139" i="10"/>
  <c r="F139" i="10" s="1"/>
  <c r="E138" i="10"/>
  <c r="F138" i="10" s="1"/>
  <c r="E137" i="10"/>
  <c r="F137" i="10" s="1"/>
  <c r="E136" i="10"/>
  <c r="F136" i="10" s="1"/>
  <c r="E134" i="10"/>
  <c r="F134" i="10" s="1"/>
  <c r="E133" i="10"/>
  <c r="F133" i="10" s="1"/>
  <c r="E131" i="10"/>
  <c r="F131" i="10" s="1"/>
  <c r="E130" i="10"/>
  <c r="F130" i="10" s="1"/>
  <c r="E129" i="10"/>
  <c r="F129" i="10" s="1"/>
  <c r="E128" i="10"/>
  <c r="F128" i="10"/>
  <c r="E125" i="10"/>
  <c r="F125" i="10" s="1"/>
  <c r="E123" i="10"/>
  <c r="F123" i="10" s="1"/>
  <c r="E122" i="10"/>
  <c r="F122" i="10" s="1"/>
  <c r="E121" i="10"/>
  <c r="F121" i="10" s="1"/>
  <c r="E119" i="10"/>
  <c r="F119" i="10" s="1"/>
  <c r="E118" i="10"/>
  <c r="F118" i="10" s="1"/>
  <c r="E116" i="10"/>
  <c r="F116" i="10" s="1"/>
  <c r="E115" i="10"/>
  <c r="F115" i="10" s="1"/>
  <c r="E114" i="10"/>
  <c r="F114" i="10" s="1"/>
  <c r="F113" i="10"/>
  <c r="D113" i="10"/>
  <c r="C113" i="10"/>
  <c r="E111" i="10"/>
  <c r="F111" i="10" s="1"/>
  <c r="E110" i="10"/>
  <c r="F110" i="10" s="1"/>
  <c r="E109" i="10"/>
  <c r="F109" i="10" s="1"/>
  <c r="E108" i="10"/>
  <c r="F108" i="10"/>
  <c r="E107" i="10"/>
  <c r="F107" i="10" s="1"/>
  <c r="E106" i="10"/>
  <c r="F106" i="10" s="1"/>
  <c r="E105" i="10"/>
  <c r="F105" i="10" s="1"/>
  <c r="E104" i="10"/>
  <c r="F104" i="10"/>
  <c r="F103" i="10"/>
  <c r="D103" i="10"/>
  <c r="C103" i="10"/>
  <c r="E102" i="10"/>
  <c r="F102" i="10" s="1"/>
  <c r="E101" i="10"/>
  <c r="F101" i="10" s="1"/>
  <c r="E100" i="10"/>
  <c r="F100" i="10" s="1"/>
  <c r="E99" i="10"/>
  <c r="F99" i="10"/>
  <c r="E98" i="10"/>
  <c r="F98" i="10" s="1"/>
  <c r="E97" i="10"/>
  <c r="F97" i="10" s="1"/>
  <c r="E96" i="10"/>
  <c r="F96" i="10" s="1"/>
  <c r="E95" i="10"/>
  <c r="F95" i="10" s="1"/>
  <c r="F94" i="10"/>
  <c r="D94" i="10"/>
  <c r="C94" i="10"/>
  <c r="E92" i="10"/>
  <c r="F92" i="10" s="1"/>
  <c r="F91" i="10"/>
  <c r="D91" i="10"/>
  <c r="C91" i="10"/>
  <c r="E90" i="10"/>
  <c r="F90" i="10" s="1"/>
  <c r="E89" i="10"/>
  <c r="F89" i="10" s="1"/>
  <c r="E88" i="10"/>
  <c r="F88" i="10" s="1"/>
  <c r="E87" i="10"/>
  <c r="F87" i="10" s="1"/>
  <c r="E86" i="10"/>
  <c r="E85" i="10"/>
  <c r="F85" i="10" s="1"/>
  <c r="E84" i="10"/>
  <c r="F84" i="10" s="1"/>
  <c r="E83" i="10"/>
  <c r="F83" i="10"/>
  <c r="F82" i="10"/>
  <c r="D82" i="10"/>
  <c r="D61" i="10" s="1"/>
  <c r="C82" i="10"/>
  <c r="E81" i="10"/>
  <c r="F81" i="10" s="1"/>
  <c r="E80" i="10"/>
  <c r="F80" i="10" s="1"/>
  <c r="E79" i="10"/>
  <c r="F79" i="10" s="1"/>
  <c r="E78" i="10"/>
  <c r="F78" i="10" s="1"/>
  <c r="E77" i="10"/>
  <c r="F77" i="10" s="1"/>
  <c r="E76" i="10"/>
  <c r="F76" i="10" s="1"/>
  <c r="E75" i="10"/>
  <c r="F75" i="10" s="1"/>
  <c r="E74" i="10"/>
  <c r="F74" i="10" s="1"/>
  <c r="E73" i="10"/>
  <c r="F73" i="10" s="1"/>
  <c r="F72" i="10"/>
  <c r="D72" i="10"/>
  <c r="C72" i="10"/>
  <c r="E70" i="10"/>
  <c r="F70" i="10" s="1"/>
  <c r="E69" i="10"/>
  <c r="F69" i="10" s="1"/>
  <c r="E68" i="10"/>
  <c r="F68" i="10" s="1"/>
  <c r="E67" i="10"/>
  <c r="F67" i="10" s="1"/>
  <c r="E66" i="10"/>
  <c r="F66" i="10" s="1"/>
  <c r="E65" i="10"/>
  <c r="F65" i="10" s="1"/>
  <c r="E64" i="10"/>
  <c r="F64" i="10" s="1"/>
  <c r="E63" i="10"/>
  <c r="F63" i="10" s="1"/>
  <c r="F61" i="10"/>
  <c r="E60" i="10"/>
  <c r="F60" i="10" s="1"/>
  <c r="E59" i="10"/>
  <c r="F59" i="10" s="1"/>
  <c r="E58" i="10"/>
  <c r="F58" i="10" s="1"/>
  <c r="E57" i="10"/>
  <c r="F57" i="10" s="1"/>
  <c r="E56" i="10"/>
  <c r="F56" i="10" s="1"/>
  <c r="E55" i="10"/>
  <c r="F55" i="10" s="1"/>
  <c r="E54" i="10"/>
  <c r="F54" i="10" s="1"/>
  <c r="F53" i="10"/>
  <c r="D53" i="10"/>
  <c r="E52" i="10"/>
  <c r="F52" i="10" s="1"/>
  <c r="E51" i="10"/>
  <c r="F51" i="10" s="1"/>
  <c r="E50" i="10"/>
  <c r="F50" i="10" s="1"/>
  <c r="E49" i="10"/>
  <c r="F49" i="10" s="1"/>
  <c r="E48" i="10"/>
  <c r="F48" i="10"/>
  <c r="E47" i="10"/>
  <c r="F47" i="10" s="1"/>
  <c r="E46" i="10"/>
  <c r="F46" i="10" s="1"/>
  <c r="F45" i="10"/>
  <c r="D45" i="10"/>
  <c r="C45" i="10"/>
  <c r="E44" i="10"/>
  <c r="F44" i="10" s="1"/>
  <c r="E43" i="10"/>
  <c r="F43" i="10" s="1"/>
  <c r="E42" i="10"/>
  <c r="F42" i="10" s="1"/>
  <c r="E41" i="10"/>
  <c r="F41" i="10" s="1"/>
  <c r="E40" i="10"/>
  <c r="F40" i="10" s="1"/>
  <c r="E39" i="10"/>
  <c r="F39" i="10"/>
  <c r="E38" i="10"/>
  <c r="F38" i="10" s="1"/>
  <c r="F37" i="10"/>
  <c r="D37" i="10"/>
  <c r="C37" i="10"/>
  <c r="E36" i="10"/>
  <c r="F36" i="10" s="1"/>
  <c r="E35" i="10"/>
  <c r="F35" i="10" s="1"/>
  <c r="F34" i="10"/>
  <c r="D34" i="10"/>
  <c r="C34" i="10"/>
  <c r="E33" i="10"/>
  <c r="F33" i="10" s="1"/>
  <c r="E32" i="10"/>
  <c r="F32" i="10" s="1"/>
  <c r="E31" i="10"/>
  <c r="F31" i="10" s="1"/>
  <c r="E30" i="10"/>
  <c r="F30" i="10" s="1"/>
  <c r="E29" i="10"/>
  <c r="F29" i="10" s="1"/>
  <c r="E28" i="10"/>
  <c r="F28" i="10"/>
  <c r="E27" i="10"/>
  <c r="F27" i="10" s="1"/>
  <c r="E26" i="10"/>
  <c r="F26" i="10" s="1"/>
  <c r="E25" i="10"/>
  <c r="F25" i="10" s="1"/>
  <c r="E24" i="10"/>
  <c r="F24" i="10"/>
  <c r="E23" i="10"/>
  <c r="F23" i="10" s="1"/>
  <c r="D22" i="10"/>
  <c r="C22" i="10"/>
  <c r="A6" i="10"/>
  <c r="A22" i="10" s="1"/>
  <c r="A34" i="10" s="1"/>
  <c r="A37" i="10" s="1"/>
  <c r="A45" i="10" s="1"/>
  <c r="A53" i="10" s="1"/>
  <c r="A61" i="10" s="1"/>
  <c r="A201" i="10" s="1"/>
  <c r="A207" i="10" s="1"/>
  <c r="A214" i="10" s="1"/>
  <c r="A220" i="10" s="1"/>
  <c r="A222" i="10" s="1"/>
  <c r="A224" i="10" s="1"/>
  <c r="A226" i="10" s="1"/>
  <c r="A229" i="10" s="1"/>
  <c r="A237" i="10" s="1"/>
  <c r="E21" i="10"/>
  <c r="F21" i="10" s="1"/>
  <c r="E20" i="10"/>
  <c r="F20" i="10"/>
  <c r="E19" i="10"/>
  <c r="F19" i="10" s="1"/>
  <c r="E18" i="10"/>
  <c r="F18" i="10" s="1"/>
  <c r="E17" i="10"/>
  <c r="F17" i="10" s="1"/>
  <c r="E16" i="10"/>
  <c r="F16" i="10"/>
  <c r="E15" i="10"/>
  <c r="F15" i="10" s="1"/>
  <c r="E14" i="10"/>
  <c r="F14" i="10" s="1"/>
  <c r="E13" i="10"/>
  <c r="F13" i="10" s="1"/>
  <c r="E12" i="10"/>
  <c r="F12" i="10" s="1"/>
  <c r="E11" i="10"/>
  <c r="F11" i="10" s="1"/>
  <c r="E10" i="10"/>
  <c r="F10" i="10" s="1"/>
  <c r="E9" i="10"/>
  <c r="F9" i="10" s="1"/>
  <c r="E8" i="10"/>
  <c r="F8" i="10" s="1"/>
  <c r="E7" i="10"/>
  <c r="F7" i="10" s="1"/>
  <c r="D6" i="10"/>
  <c r="C6" i="10"/>
  <c r="E244" i="8"/>
  <c r="E241" i="8"/>
  <c r="F241" i="8"/>
  <c r="E240" i="8"/>
  <c r="F240" i="8"/>
  <c r="E239" i="8"/>
  <c r="F239" i="8"/>
  <c r="D238" i="8"/>
  <c r="E238" i="8"/>
  <c r="F238" i="8"/>
  <c r="C238" i="8"/>
  <c r="E237" i="8"/>
  <c r="F237" i="8"/>
  <c r="E236" i="8"/>
  <c r="F236" i="8"/>
  <c r="E235" i="8"/>
  <c r="F235" i="8"/>
  <c r="E234" i="8"/>
  <c r="F234" i="8"/>
  <c r="E233" i="8"/>
  <c r="F233" i="8"/>
  <c r="E232" i="8"/>
  <c r="F232" i="8"/>
  <c r="E231" i="8"/>
  <c r="F231" i="8"/>
  <c r="D230" i="8"/>
  <c r="E230" i="8"/>
  <c r="F230" i="8"/>
  <c r="C230" i="8"/>
  <c r="E229" i="8"/>
  <c r="F229" i="8"/>
  <c r="E228" i="8"/>
  <c r="F228" i="8"/>
  <c r="D227" i="8"/>
  <c r="E227" i="8"/>
  <c r="F227" i="8"/>
  <c r="E226" i="8"/>
  <c r="F226" i="8"/>
  <c r="D225" i="8"/>
  <c r="E225" i="8"/>
  <c r="F225" i="8"/>
  <c r="C225" i="8"/>
  <c r="E224" i="8"/>
  <c r="F224" i="8"/>
  <c r="D223" i="8"/>
  <c r="E223" i="8"/>
  <c r="F223" i="8"/>
  <c r="C223" i="8"/>
  <c r="E222" i="8"/>
  <c r="F222" i="8"/>
  <c r="D221" i="8"/>
  <c r="E221" i="8"/>
  <c r="F221" i="8"/>
  <c r="C221" i="8"/>
  <c r="E220" i="8"/>
  <c r="F220" i="8"/>
  <c r="E219" i="8"/>
  <c r="F219" i="8"/>
  <c r="E218" i="8"/>
  <c r="F218" i="8"/>
  <c r="E217" i="8"/>
  <c r="F217" i="8"/>
  <c r="E216" i="8"/>
  <c r="F216" i="8"/>
  <c r="D215" i="8"/>
  <c r="E215" i="8"/>
  <c r="F215" i="8"/>
  <c r="C215" i="8"/>
  <c r="E214" i="8"/>
  <c r="F214" i="8"/>
  <c r="E213" i="8"/>
  <c r="F213" i="8"/>
  <c r="E212" i="8"/>
  <c r="F212" i="8"/>
  <c r="E211" i="8"/>
  <c r="F211" i="8"/>
  <c r="E210" i="8"/>
  <c r="F210" i="8"/>
  <c r="E209" i="8"/>
  <c r="F209" i="8"/>
  <c r="D208" i="8"/>
  <c r="C208" i="8"/>
  <c r="E207" i="8"/>
  <c r="F207" i="8"/>
  <c r="E206" i="8"/>
  <c r="F206" i="8"/>
  <c r="E205" i="8"/>
  <c r="F205" i="8"/>
  <c r="E204" i="8"/>
  <c r="F204" i="8"/>
  <c r="E203" i="8"/>
  <c r="F203" i="8"/>
  <c r="C202" i="8"/>
  <c r="E201" i="8"/>
  <c r="F201" i="8"/>
  <c r="E200" i="8"/>
  <c r="F200" i="8"/>
  <c r="E199" i="8"/>
  <c r="F199" i="8"/>
  <c r="E198" i="8"/>
  <c r="F198" i="8"/>
  <c r="E197" i="8"/>
  <c r="E196" i="8"/>
  <c r="F196" i="8"/>
  <c r="E195" i="8"/>
  <c r="F195" i="8"/>
  <c r="E194" i="8"/>
  <c r="E193" i="8"/>
  <c r="F193" i="8"/>
  <c r="E192" i="8"/>
  <c r="E191" i="8"/>
  <c r="E190" i="8"/>
  <c r="F190" i="8"/>
  <c r="E189" i="8"/>
  <c r="F189" i="8"/>
  <c r="E188" i="8"/>
  <c r="F188" i="8"/>
  <c r="E187" i="8"/>
  <c r="F187" i="8"/>
  <c r="E186" i="8"/>
  <c r="F186" i="8"/>
  <c r="E185" i="8"/>
  <c r="F185" i="8"/>
  <c r="E184" i="8"/>
  <c r="E183" i="8"/>
  <c r="F183" i="8"/>
  <c r="E182" i="8"/>
  <c r="F182" i="8"/>
  <c r="E181" i="8"/>
  <c r="F181" i="8"/>
  <c r="E180" i="8"/>
  <c r="F180" i="8"/>
  <c r="E179" i="8"/>
  <c r="F179" i="8"/>
  <c r="E178" i="8"/>
  <c r="E177" i="8"/>
  <c r="F177" i="8"/>
  <c r="E176" i="8"/>
  <c r="F176" i="8"/>
  <c r="E173" i="8"/>
  <c r="F173" i="8"/>
  <c r="E172" i="8"/>
  <c r="F172" i="8"/>
  <c r="E171" i="8"/>
  <c r="F171" i="8"/>
  <c r="E170" i="8"/>
  <c r="F170" i="8"/>
  <c r="E167" i="8"/>
  <c r="F167" i="8"/>
  <c r="B167" i="8"/>
  <c r="E166" i="8"/>
  <c r="E165" i="8"/>
  <c r="F165" i="8"/>
  <c r="B165" i="8"/>
  <c r="E164" i="8"/>
  <c r="E163" i="8"/>
  <c r="F163" i="8"/>
  <c r="B163" i="8"/>
  <c r="E162" i="8"/>
  <c r="E161" i="8"/>
  <c r="F161" i="8"/>
  <c r="B161" i="8"/>
  <c r="E160" i="8"/>
  <c r="E159" i="8"/>
  <c r="F159" i="8"/>
  <c r="B159" i="8"/>
  <c r="E157" i="8"/>
  <c r="F157" i="8"/>
  <c r="E156" i="8"/>
  <c r="F156" i="8"/>
  <c r="E155" i="8"/>
  <c r="E154" i="8"/>
  <c r="F154" i="8"/>
  <c r="E153" i="8"/>
  <c r="F153" i="8"/>
  <c r="E150" i="8"/>
  <c r="F150" i="8"/>
  <c r="E149" i="8"/>
  <c r="F149" i="8"/>
  <c r="E148" i="8"/>
  <c r="F148" i="8"/>
  <c r="E147" i="8"/>
  <c r="F147" i="8"/>
  <c r="E146" i="8"/>
  <c r="F146" i="8"/>
  <c r="E145" i="8"/>
  <c r="F145" i="8"/>
  <c r="E142" i="8"/>
  <c r="F142" i="8"/>
  <c r="E140" i="8"/>
  <c r="F140" i="8"/>
  <c r="E139" i="8"/>
  <c r="F139" i="8"/>
  <c r="E138" i="8"/>
  <c r="F138" i="8"/>
  <c r="E137" i="8"/>
  <c r="F137" i="8"/>
  <c r="E135" i="8"/>
  <c r="F135" i="8"/>
  <c r="E134" i="8"/>
  <c r="F134" i="8"/>
  <c r="E132" i="8"/>
  <c r="F132" i="8"/>
  <c r="E131" i="8"/>
  <c r="F131" i="8"/>
  <c r="E130" i="8"/>
  <c r="F130" i="8"/>
  <c r="E129" i="8"/>
  <c r="F129" i="8"/>
  <c r="E126" i="8"/>
  <c r="F126" i="8"/>
  <c r="E124" i="8"/>
  <c r="F124" i="8"/>
  <c r="E123" i="8"/>
  <c r="F123" i="8"/>
  <c r="E122" i="8"/>
  <c r="F122" i="8"/>
  <c r="E120" i="8"/>
  <c r="F120" i="8"/>
  <c r="E119" i="8"/>
  <c r="F119" i="8"/>
  <c r="E117" i="8"/>
  <c r="F117" i="8"/>
  <c r="E116" i="8"/>
  <c r="F116" i="8"/>
  <c r="E115" i="8"/>
  <c r="F115" i="8"/>
  <c r="F114" i="8"/>
  <c r="D114" i="8"/>
  <c r="C114" i="8"/>
  <c r="E112" i="8"/>
  <c r="F112" i="8"/>
  <c r="E111" i="8"/>
  <c r="F111" i="8"/>
  <c r="E110" i="8"/>
  <c r="F110" i="8"/>
  <c r="E109" i="8"/>
  <c r="F109" i="8"/>
  <c r="E108" i="8"/>
  <c r="F108" i="8"/>
  <c r="E107" i="8"/>
  <c r="F107" i="8"/>
  <c r="E106" i="8"/>
  <c r="F106" i="8"/>
  <c r="E105" i="8"/>
  <c r="F105" i="8"/>
  <c r="F104" i="8"/>
  <c r="D104" i="8"/>
  <c r="C104" i="8"/>
  <c r="E103" i="8"/>
  <c r="F103" i="8"/>
  <c r="E102" i="8"/>
  <c r="F102" i="8"/>
  <c r="E101" i="8"/>
  <c r="F101" i="8"/>
  <c r="E100" i="8"/>
  <c r="F100" i="8"/>
  <c r="E99" i="8"/>
  <c r="F99" i="8"/>
  <c r="E98" i="8"/>
  <c r="F98" i="8"/>
  <c r="E97" i="8"/>
  <c r="F97" i="8"/>
  <c r="E96" i="8"/>
  <c r="F96" i="8"/>
  <c r="F95" i="8"/>
  <c r="D95" i="8"/>
  <c r="C95" i="8"/>
  <c r="E93" i="8"/>
  <c r="F93" i="8"/>
  <c r="F92" i="8"/>
  <c r="D92" i="8"/>
  <c r="C92" i="8"/>
  <c r="E91" i="8"/>
  <c r="F91" i="8"/>
  <c r="E90" i="8"/>
  <c r="F90" i="8"/>
  <c r="E89" i="8"/>
  <c r="F89" i="8"/>
  <c r="E88" i="8"/>
  <c r="F88" i="8"/>
  <c r="E87" i="8"/>
  <c r="E86" i="8"/>
  <c r="F86" i="8"/>
  <c r="E85" i="8"/>
  <c r="F85" i="8"/>
  <c r="E84" i="8"/>
  <c r="F84" i="8"/>
  <c r="F83" i="8"/>
  <c r="D83" i="8"/>
  <c r="C83" i="8"/>
  <c r="E82" i="8"/>
  <c r="F82" i="8"/>
  <c r="E81" i="8"/>
  <c r="F81" i="8"/>
  <c r="E80" i="8"/>
  <c r="F80" i="8"/>
  <c r="E79" i="8"/>
  <c r="F79" i="8"/>
  <c r="E78" i="8"/>
  <c r="F78" i="8"/>
  <c r="E77" i="8"/>
  <c r="F77" i="8"/>
  <c r="E76" i="8"/>
  <c r="F76" i="8"/>
  <c r="E75" i="8"/>
  <c r="F75" i="8"/>
  <c r="E74" i="8"/>
  <c r="F74" i="8"/>
  <c r="F73" i="8"/>
  <c r="D73" i="8"/>
  <c r="C73" i="8"/>
  <c r="C62" i="8"/>
  <c r="E71" i="8"/>
  <c r="F71" i="8"/>
  <c r="E70" i="8"/>
  <c r="F70" i="8"/>
  <c r="E69" i="8"/>
  <c r="F69" i="8"/>
  <c r="E68" i="8"/>
  <c r="F68" i="8"/>
  <c r="E67" i="8"/>
  <c r="F67" i="8"/>
  <c r="E66" i="8"/>
  <c r="F66" i="8"/>
  <c r="E65" i="8"/>
  <c r="F65" i="8"/>
  <c r="E64" i="8"/>
  <c r="F64" i="8"/>
  <c r="F62" i="8"/>
  <c r="D62" i="8"/>
  <c r="E61" i="8"/>
  <c r="F61" i="8"/>
  <c r="E60" i="8"/>
  <c r="F60" i="8"/>
  <c r="E59" i="8"/>
  <c r="F59" i="8"/>
  <c r="E58" i="8"/>
  <c r="F58" i="8"/>
  <c r="E57" i="8"/>
  <c r="F57" i="8"/>
  <c r="E56" i="8"/>
  <c r="F56" i="8"/>
  <c r="E55" i="8"/>
  <c r="F55" i="8"/>
  <c r="F54" i="8"/>
  <c r="D54" i="8"/>
  <c r="C54" i="8"/>
  <c r="E53" i="8"/>
  <c r="F53" i="8"/>
  <c r="E52" i="8"/>
  <c r="F52" i="8"/>
  <c r="E51" i="8"/>
  <c r="F51" i="8"/>
  <c r="E50" i="8"/>
  <c r="F50" i="8"/>
  <c r="E49" i="8"/>
  <c r="F49" i="8"/>
  <c r="E48" i="8"/>
  <c r="F48" i="8"/>
  <c r="E47" i="8"/>
  <c r="F47" i="8"/>
  <c r="F46" i="8"/>
  <c r="D46" i="8"/>
  <c r="C46" i="8"/>
  <c r="E45" i="8"/>
  <c r="F45" i="8"/>
  <c r="E44" i="8"/>
  <c r="F44" i="8"/>
  <c r="E43" i="8"/>
  <c r="F43" i="8"/>
  <c r="E42" i="8"/>
  <c r="F42" i="8"/>
  <c r="E41" i="8"/>
  <c r="F41" i="8"/>
  <c r="E40" i="8"/>
  <c r="F40" i="8"/>
  <c r="E39" i="8"/>
  <c r="F39" i="8"/>
  <c r="F38" i="8"/>
  <c r="D38" i="8"/>
  <c r="C38" i="8"/>
  <c r="E37" i="8"/>
  <c r="F37" i="8"/>
  <c r="E36" i="8"/>
  <c r="F36" i="8"/>
  <c r="E35" i="8"/>
  <c r="F35" i="8"/>
  <c r="F34" i="8"/>
  <c r="D34" i="8"/>
  <c r="C34" i="8"/>
  <c r="E33" i="8"/>
  <c r="F33" i="8"/>
  <c r="E32" i="8"/>
  <c r="F32" i="8"/>
  <c r="E31" i="8"/>
  <c r="F31" i="8"/>
  <c r="E30" i="8"/>
  <c r="F30" i="8"/>
  <c r="E29" i="8"/>
  <c r="F29" i="8"/>
  <c r="E28" i="8"/>
  <c r="F28" i="8"/>
  <c r="E27" i="8"/>
  <c r="F27" i="8"/>
  <c r="E26" i="8"/>
  <c r="F26" i="8"/>
  <c r="E25" i="8"/>
  <c r="F25" i="8"/>
  <c r="E24" i="8"/>
  <c r="F24" i="8"/>
  <c r="E23" i="8"/>
  <c r="F23" i="8"/>
  <c r="D22" i="8"/>
  <c r="C22" i="8"/>
  <c r="A6" i="8"/>
  <c r="A22" i="8"/>
  <c r="A34" i="8"/>
  <c r="A38" i="8"/>
  <c r="A46" i="8"/>
  <c r="A54" i="8"/>
  <c r="A62" i="8"/>
  <c r="A202" i="8"/>
  <c r="A208" i="8"/>
  <c r="A215" i="8"/>
  <c r="A221" i="8"/>
  <c r="A223" i="8"/>
  <c r="A225" i="8"/>
  <c r="A227" i="8"/>
  <c r="A230" i="8"/>
  <c r="A238" i="8"/>
  <c r="E21" i="8"/>
  <c r="F21" i="8"/>
  <c r="E20" i="8"/>
  <c r="F20" i="8"/>
  <c r="E19" i="8"/>
  <c r="F19" i="8"/>
  <c r="E18" i="8"/>
  <c r="F18" i="8"/>
  <c r="E17" i="8"/>
  <c r="F17" i="8"/>
  <c r="E16" i="8"/>
  <c r="F16" i="8"/>
  <c r="E15" i="8"/>
  <c r="F15" i="8"/>
  <c r="E14" i="8"/>
  <c r="F14" i="8"/>
  <c r="E13" i="8"/>
  <c r="F13" i="8"/>
  <c r="E12" i="8"/>
  <c r="F12" i="8"/>
  <c r="E11" i="8"/>
  <c r="F11" i="8"/>
  <c r="E10" i="8"/>
  <c r="F10" i="8"/>
  <c r="E9" i="8"/>
  <c r="F9" i="8"/>
  <c r="E8" i="8"/>
  <c r="F8" i="8"/>
  <c r="E7" i="8"/>
  <c r="F7" i="8"/>
  <c r="E208" i="8"/>
  <c r="F208" i="8"/>
  <c r="D202" i="8"/>
  <c r="E202" i="8"/>
  <c r="F202" i="8"/>
  <c r="C61" i="10" l="1"/>
  <c r="D201" i="10"/>
  <c r="E201" i="10" s="1"/>
  <c r="F201" i="10" s="1"/>
</calcChain>
</file>

<file path=xl/comments1.xml><?xml version="1.0" encoding="utf-8"?>
<comments xmlns="http://schemas.openxmlformats.org/spreadsheetml/2006/main">
  <authors>
    <author>Sharma, Surender</author>
  </authors>
  <commentList>
    <comment ref="B53" authorId="0" shapeId="0">
      <text>
        <r>
          <rPr>
            <b/>
            <sz val="9"/>
            <color indexed="81"/>
            <rFont val="Tahoma"/>
            <family val="2"/>
          </rPr>
          <t>Sharma, Surender:</t>
        </r>
        <r>
          <rPr>
            <sz val="9"/>
            <color indexed="81"/>
            <rFont val="Tahoma"/>
            <family val="2"/>
          </rPr>
          <t xml:space="preserve">
</t>
        </r>
      </text>
    </comment>
  </commentList>
</comments>
</file>

<file path=xl/sharedStrings.xml><?xml version="1.0" encoding="utf-8"?>
<sst xmlns="http://schemas.openxmlformats.org/spreadsheetml/2006/main" count="1043" uniqueCount="577">
  <si>
    <t>Combined four different resources (links below) in to this workbook</t>
  </si>
  <si>
    <t>Template: Schedule of activities</t>
  </si>
  <si>
    <t>Example: Financial statements reporting timetable</t>
  </si>
  <si>
    <t>Green tab 4 - final - all agree</t>
  </si>
  <si>
    <t>Example: Financial Statements Project Plan</t>
  </si>
  <si>
    <t>tab2 &amp; 3 to be finalised and consequently tab 1</t>
  </si>
  <si>
    <t>Checklist: Developing a schedule of activities</t>
  </si>
  <si>
    <t>updated - walkthrough colour codes on tab 2</t>
  </si>
  <si>
    <t>June year end 19-20 detailed year end - year convention update</t>
  </si>
  <si>
    <t>Can you please review this workbook and advise</t>
  </si>
  <si>
    <t>Ag plan is good and detailed has many entity specific steps - but this guide needs to be generic. Generic steps have been lifted.</t>
  </si>
  <si>
    <t>whether this makes sense as a whole</t>
  </si>
  <si>
    <t>mark any amendments/suggestions - activities or tasks left out/doubled up or out of sequence</t>
  </si>
  <si>
    <t xml:space="preserve">what further can be left out to make it more efficient/compact or added to make it more meaningful </t>
  </si>
  <si>
    <t>have a look on the dates - suggest any updates</t>
  </si>
  <si>
    <r>
      <t xml:space="preserve">tab 2 - need to split pre year in </t>
    </r>
    <r>
      <rPr>
        <b/>
        <sz val="11"/>
        <color theme="1"/>
        <rFont val="Calibri"/>
        <family val="2"/>
        <scheme val="minor"/>
      </rPr>
      <t>hard close specific activities</t>
    </r>
    <r>
      <rPr>
        <sz val="11"/>
        <color theme="1"/>
        <rFont val="Calibri"/>
        <family val="2"/>
        <scheme val="minor"/>
      </rPr>
      <t xml:space="preserve"> </t>
    </r>
  </si>
  <si>
    <t>tab 3 - if I want to convert this to FY 21-22 - where do I pick the dates from ? 
Or is it better to leave in a dd/mm/yyyy format - that way firstly it is internally consistent (with tab1) and then easily reusable and is low maintenance for us</t>
  </si>
  <si>
    <t>tab4 - for majority there is a month for some there are specific dates - what is the relevance of them. Is it better to put them as dd/mm format</t>
  </si>
  <si>
    <t>who else can help/review/add value  - Mel suggested KPMG</t>
  </si>
  <si>
    <t>They look to be repetitive - but target different requirements/situations/stakeholders</t>
  </si>
  <si>
    <t>on tab 2 - mapping from developing a schedule of activities document - now fully absorbed in this tab</t>
  </si>
  <si>
    <t>is it correct?</t>
  </si>
  <si>
    <t>Schedule of activities</t>
  </si>
  <si>
    <t>Ref</t>
  </si>
  <si>
    <t>Action required</t>
  </si>
  <si>
    <t>Due date</t>
  </si>
  <si>
    <t>Responsibility</t>
  </si>
  <si>
    <t>Assigned Officer</t>
  </si>
  <si>
    <t>Completed</t>
  </si>
  <si>
    <t>Date completed</t>
  </si>
  <si>
    <t>Comment</t>
  </si>
  <si>
    <t>FT/BA/FMIS Management issues/actions</t>
  </si>
  <si>
    <t>Completing monthly reporting requirements</t>
  </si>
  <si>
    <t>dd/mm/yyyy</t>
  </si>
  <si>
    <t>FT</t>
  </si>
  <si>
    <t>Commence financial statements planning.</t>
  </si>
  <si>
    <t>Y</t>
  </si>
  <si>
    <r>
      <t>Recruiting additional or replacement staff - ensuring the availability of suitably qualified staff</t>
    </r>
    <r>
      <rPr>
        <sz val="10"/>
        <rFont val="Arial"/>
        <family val="2"/>
      </rPr>
      <t xml:space="preserve"> including subject matter experts during the close-off process.</t>
    </r>
  </si>
  <si>
    <t>HR/FT</t>
  </si>
  <si>
    <t>Implementing system changes and updates</t>
  </si>
  <si>
    <t>FMIS/FT</t>
  </si>
  <si>
    <t>Assessing the need for legal and accounting advice</t>
  </si>
  <si>
    <t>Communicating with third parties, including shared service providers, valuers, actuaries and solicitors</t>
  </si>
  <si>
    <t xml:space="preserve">Pre year-end  </t>
  </si>
  <si>
    <t>Consider lessons learned/ANAO recommendations from previous year/s</t>
  </si>
  <si>
    <t>CFO and the ANAO present their schedule of activities, audit strategy, and timetable to the audit committee for discussion.</t>
  </si>
  <si>
    <t>FT/ANAO</t>
  </si>
  <si>
    <t>CFO presents financial statements risk analysis including major issues impacting the financial statements and acceptable materiality levels for discussion.</t>
  </si>
  <si>
    <t>Review of mapping of the financial management information system (FMIS) nominal accounts and reports with financial statements  categories.</t>
  </si>
  <si>
    <t>Assets stocktake completed. The stocktake report is prepared for management endorsement and asset register updated.</t>
  </si>
  <si>
    <t>The ANAO commences the interim audit phase.</t>
  </si>
  <si>
    <t>ANAO</t>
  </si>
  <si>
    <t>Valuation instructions and timetable to be finalised with valuers and actuaries (for example, valuations for non-current assets and estimates of employee entitlements).</t>
  </si>
  <si>
    <t>BA</t>
  </si>
  <si>
    <t>Prepare position papers on proposed accounting treatments of significant or contentious transactions.</t>
  </si>
  <si>
    <t>Agreement with the audit committee and the ANAO on shell financial statements and proposed accounting treatment of significant or contentious transactions. This action would include identifying opportunities to improve financial  statements disclosures.</t>
  </si>
  <si>
    <r>
      <t xml:space="preserve">Distribution of final information collection pack </t>
    </r>
    <r>
      <rPr>
        <i/>
        <sz val="10"/>
        <color theme="1"/>
        <rFont val="Arial"/>
        <family val="2"/>
      </rPr>
      <t>(</t>
    </r>
    <r>
      <rPr>
        <sz val="10"/>
        <color theme="1"/>
        <rFont val="Arial"/>
        <family val="2"/>
      </rPr>
      <t>including proforma returns</t>
    </r>
    <r>
      <rPr>
        <i/>
        <sz val="10"/>
        <color theme="1"/>
        <rFont val="Arial"/>
        <family val="2"/>
      </rPr>
      <t xml:space="preserve">) </t>
    </r>
    <r>
      <rPr>
        <sz val="10"/>
        <color theme="1"/>
        <rFont val="Arial"/>
        <family val="2"/>
      </rPr>
      <t>to BA.</t>
    </r>
  </si>
  <si>
    <t>Information session on the information collection pack.</t>
  </si>
  <si>
    <t>Completion of the mapping of FMIS nominal accounts with the electronic financial statements preparation tool.</t>
  </si>
  <si>
    <r>
      <t>Actuarial assessment of the salary on-costs (</t>
    </r>
    <r>
      <rPr>
        <i/>
        <sz val="10"/>
        <color theme="1"/>
        <rFont val="Arial"/>
        <family val="2"/>
      </rPr>
      <t>departmental and administered</t>
    </r>
    <r>
      <rPr>
        <sz val="10"/>
        <color theme="1"/>
        <rFont val="Arial"/>
        <family val="2"/>
      </rPr>
      <t>) to be completed.</t>
    </r>
  </si>
  <si>
    <t>Forward financial instrument notes and variance analysis workbook to BA.</t>
  </si>
  <si>
    <t>Prepare confirmation letters and information requests to third parties (banks, solicitors, and other external stakeholders) and provide to the ANAO for issuance.</t>
  </si>
  <si>
    <t>Hard close</t>
  </si>
  <si>
    <t>Copy of the results of the portable and attractive stocktake, conducted by the business areas, including sign-offs, to FT.</t>
  </si>
  <si>
    <t>Final close in FMIS for 30 April hard close. All revaluation amounts at 30 April to be reflected in FMIS by 30 April.</t>
  </si>
  <si>
    <t>FT/BA</t>
  </si>
  <si>
    <t>Completion of statement of financial position reconciliations, cash control accounts, assets, employee provisions and Finance’s appropriation system data.</t>
  </si>
  <si>
    <t>Submission of completed returns and financial instrument notes to FT.</t>
  </si>
  <si>
    <t>Submission of 30 April commitments and contingencies register to FT.</t>
  </si>
  <si>
    <t>Submission of variance analysis workbook for 30 April and an analysis of major transactions expected between May and end of June to FT.</t>
  </si>
  <si>
    <t>Submission of statement of financial position reconciliations for 30 April to FT.</t>
  </si>
  <si>
    <t>Completion of working paper folders and preparation of financial statements.</t>
  </si>
  <si>
    <t>Completion of CFO review of working paper folders and draft financial statements.</t>
  </si>
  <si>
    <t>CFO</t>
  </si>
  <si>
    <t>Distribution of draft financial statements to the audit committee for consideration.</t>
  </si>
  <si>
    <t>Comments on draft financial statements by the audit committee received.</t>
  </si>
  <si>
    <t>FT/AC</t>
  </si>
  <si>
    <t>Submission of the financial statements for the period ended 30 April to the ANAO, incorporating comments from the audit committee.</t>
  </si>
  <si>
    <t>The ANAO commences audit of the April hard close financial statements, working papers and supporting schedules. A review of significant transactions will also be undertaken.</t>
  </si>
  <si>
    <t>ANAO/FT/BA</t>
  </si>
  <si>
    <t>Final resolution of all accounting issues with the ANAO.</t>
  </si>
  <si>
    <t>ANAO/FT</t>
  </si>
  <si>
    <t>CFO, in consultation with the ANAO, to report to the audit committee on matters arising from the interim and hard close process and present any major issues impacting the year-end  financial statements.</t>
  </si>
  <si>
    <t>FT/CFO/ANAO</t>
  </si>
  <si>
    <t xml:space="preserve">   Year-end</t>
  </si>
  <si>
    <t>All disposals, additions and revaluations of fixed assets to be processed through the fixed assets register in the FMIS by 30 June. The cut-off time for submission of asset journals for year-end processing is 12:00 noon.</t>
  </si>
  <si>
    <t>Day 0</t>
  </si>
  <si>
    <t>FMIS ‘final close’ for Period 12 journals at 6pm.</t>
  </si>
  <si>
    <t>Day 4</t>
  </si>
  <si>
    <t>BA/FT</t>
  </si>
  <si>
    <t>BAs to assess and reflect movements in valuation of major assets and liabilities between 30 April and 30 June. Supporting documentation to be provided to FT.</t>
  </si>
  <si>
    <t>Submission of 30 June commitments and contingencies Register to FT.</t>
  </si>
  <si>
    <t>Day 6</t>
  </si>
  <si>
    <t>Submission of completed returns and financial instrument note workbooks for 30 June to FT. Returns are to be submitted by 3:00 pm.</t>
  </si>
  <si>
    <t>Feedback forms from business managers.</t>
  </si>
  <si>
    <t>Submission of valuations as at 30 June for non-current assets and superannuation liabilities.</t>
  </si>
  <si>
    <t>BAs to advise of any material post close off adjustments.</t>
  </si>
  <si>
    <t>Executive remuneration detail submitted to FT.</t>
  </si>
  <si>
    <t>Day 7</t>
  </si>
  <si>
    <t>HR</t>
  </si>
  <si>
    <t>Submission of statement of financial position reconciliations for 30 June by 3:00 pm.</t>
  </si>
  <si>
    <t>Submission of variance analysis workbook for 30 June by 3:00 pm.</t>
  </si>
  <si>
    <t>Completion of reconciliations including cash, control accounts, assets, employee provisions and Finance’s appropriation system data.</t>
  </si>
  <si>
    <t>Material adjustments agreed with the ANAO. BAs to be advised of adjustments to be made.</t>
  </si>
  <si>
    <t>Responses to confirmation letters and information requests from third parties due. Follow up on any outstanding requests.</t>
  </si>
  <si>
    <t>Preparation of draft financial statements.</t>
  </si>
  <si>
    <t>Day 10</t>
  </si>
  <si>
    <t>CFO review of working paper folders and draft financial statements.</t>
  </si>
  <si>
    <t>Day 10-11</t>
  </si>
  <si>
    <t>Complete quality assurance review. This review could be undertaken with the assistance of internal audit or other areas not directly involved with financial statements preparation.</t>
  </si>
  <si>
    <t>Day 11–15</t>
  </si>
  <si>
    <t>Distribute first draft of financial statements to the audit committee for consideration.</t>
  </si>
  <si>
    <t>Day 15</t>
  </si>
  <si>
    <t>Comments on financial statements by the audit committee received.</t>
  </si>
  <si>
    <t>Day 16</t>
  </si>
  <si>
    <t>AC</t>
  </si>
  <si>
    <t>Completion of working paper files and supporting schedules detailing year-end financial  statements figures.</t>
  </si>
  <si>
    <t>Day 17</t>
  </si>
  <si>
    <t>Submission of first draft of financial statements to the ANAO.</t>
  </si>
  <si>
    <t>Valuation reports for non-current assets and actuarial reports for superannuation liabilities to FT.</t>
  </si>
  <si>
    <t>Submission of management sign-offs and CFO report to the accountable authority and the audit committee.</t>
  </si>
  <si>
    <t>Day 25</t>
  </si>
  <si>
    <t>Final financial statements and supporting schedules as at 30 June completed.</t>
  </si>
  <si>
    <t>Review the ANAO Closing audit letter/final management letter and provide management comments within agreed timeframes.</t>
  </si>
  <si>
    <t>CFO/BA</t>
  </si>
  <si>
    <t>Sign-off of final financial statements for the year ended 30 June by the audit committee. Committee’s recommendation to the accountable authority. Committee’s approval of information for submission to Finance for consolidation.</t>
  </si>
  <si>
    <t>Day 29</t>
  </si>
  <si>
    <t>Completion of representation letter by the accountable authority and CFO.</t>
  </si>
  <si>
    <t>AA/CFO</t>
  </si>
  <si>
    <t>Final financial statements for the year ended 30 June submitted to the ANAO.</t>
  </si>
  <si>
    <t>Final clearance provided by the ANAO.</t>
  </si>
  <si>
    <t>Day 30</t>
  </si>
  <si>
    <t>Financial statements signed by the accountable authority and auditor’s report by the ANAO.</t>
  </si>
  <si>
    <t>Day 32</t>
  </si>
  <si>
    <t>ANAO/AA/CFO</t>
  </si>
  <si>
    <t>Provide audit-cleared information to Finance for its preparation of Australian government consolidated financial statements.</t>
  </si>
  <si>
    <t>Signed financial statements and auditor’s report (exactly as signed) sent to publications section for inclusion in the annual report.</t>
  </si>
  <si>
    <t>Reconcile roll over of opening balances in FMIS.</t>
  </si>
  <si>
    <t>Day 35</t>
  </si>
  <si>
    <t>Conduct a lessons learned session.</t>
  </si>
  <si>
    <t>Day 39</t>
  </si>
  <si>
    <t>Obtain feedback from the ANAO.</t>
  </si>
  <si>
    <t>Day 45</t>
  </si>
  <si>
    <t>ANAO/ FT/CFO</t>
  </si>
  <si>
    <t>KEY</t>
  </si>
  <si>
    <t>Description</t>
  </si>
  <si>
    <t>AA</t>
  </si>
  <si>
    <t>Accountable authority</t>
  </si>
  <si>
    <t>Business areas</t>
  </si>
  <si>
    <t>FMIS</t>
  </si>
  <si>
    <t>Manual tracking</t>
  </si>
  <si>
    <t>Overdue</t>
  </si>
  <si>
    <t>WIP</t>
  </si>
  <si>
    <t>Due for completion</t>
  </si>
  <si>
    <t>20X1-X2 Financial statements project plan</t>
  </si>
  <si>
    <t>NA</t>
  </si>
  <si>
    <t>Phase</t>
  </si>
  <si>
    <t>Task name</t>
  </si>
  <si>
    <t>Start</t>
  </si>
  <si>
    <t>Finish</t>
  </si>
  <si>
    <t>43502</t>
  </si>
  <si>
    <t xml:space="preserve">Status </t>
  </si>
  <si>
    <t>Comments</t>
  </si>
  <si>
    <t>Primary resource</t>
  </si>
  <si>
    <t>Secondary resource</t>
  </si>
  <si>
    <t>Submitted for review</t>
  </si>
  <si>
    <t>First review</t>
  </si>
  <si>
    <t>Edits processed</t>
  </si>
  <si>
    <t>Manager review</t>
  </si>
  <si>
    <t>Edits processed2</t>
  </si>
  <si>
    <t>Cleared</t>
  </si>
  <si>
    <t>Additional comments</t>
  </si>
  <si>
    <t>End of period Activities</t>
  </si>
  <si>
    <t>1 June 20X2</t>
  </si>
  <si>
    <t>29 June 20X2</t>
  </si>
  <si>
    <r>
      <t xml:space="preserve">Follow up outstanding previous </t>
    </r>
    <r>
      <rPr>
        <sz val="10"/>
        <color rgb="FFFF0000"/>
        <rFont val="Arial"/>
        <family val="2"/>
      </rPr>
      <t>HC</t>
    </r>
    <r>
      <rPr>
        <sz val="10"/>
        <color theme="1"/>
        <rFont val="Arial"/>
        <family val="2"/>
      </rPr>
      <t xml:space="preserve"> Issues (if applicable)</t>
    </r>
  </si>
  <si>
    <t>1/06/20X2</t>
  </si>
  <si>
    <t>29/06/20X2</t>
  </si>
  <si>
    <t>Release 2019-20 EOY timetable</t>
  </si>
  <si>
    <t>15/06/20X2</t>
  </si>
  <si>
    <t>Request equity balances from corporate commonwealth entities</t>
  </si>
  <si>
    <t>19/06/20X2</t>
  </si>
  <si>
    <t>26/06/20X2</t>
  </si>
  <si>
    <t xml:space="preserve">Send emails reminding of EOY, contingencies, entities </t>
  </si>
  <si>
    <t>Follow up AUC balances</t>
  </si>
  <si>
    <t>18/06/20X2</t>
  </si>
  <si>
    <t>Prepare capital expenditure journals</t>
  </si>
  <si>
    <t>15/07/20X2</t>
  </si>
  <si>
    <t>Prepare other monthly journals</t>
  </si>
  <si>
    <t>Prepare solicitors' representation letters</t>
  </si>
  <si>
    <t>Prepare bank confirmation letters</t>
  </si>
  <si>
    <t>Test/post depreciation and settlement</t>
  </si>
  <si>
    <t>2/07/20X2</t>
  </si>
  <si>
    <r>
      <t xml:space="preserve">Update the </t>
    </r>
    <r>
      <rPr>
        <sz val="10"/>
        <color rgb="FFFF0000"/>
        <rFont val="Arial"/>
        <family val="2"/>
      </rPr>
      <t>FS</t>
    </r>
    <r>
      <rPr>
        <sz val="10"/>
        <color theme="1"/>
        <rFont val="Arial"/>
        <family val="2"/>
      </rPr>
      <t xml:space="preserve"> model with budget information -AASB 1055</t>
    </r>
  </si>
  <si>
    <t>Update lead schedule templates - departmental</t>
  </si>
  <si>
    <t>3/07/20X2</t>
  </si>
  <si>
    <t>9/07/20X2</t>
  </si>
  <si>
    <t>Update lead schedule templates - administered</t>
  </si>
  <si>
    <t>PGPA Section 51 (Making amounts appropriated available) process</t>
  </si>
  <si>
    <t>22/06/20X2</t>
  </si>
  <si>
    <t>Update financial statements template</t>
  </si>
  <si>
    <t>Systems Processing</t>
  </si>
  <si>
    <t>Invoices to be processed in FMIS</t>
  </si>
  <si>
    <t>25/06/20X2</t>
  </si>
  <si>
    <t>Last payment run for June</t>
  </si>
  <si>
    <t xml:space="preserve">FMIS commitment report </t>
  </si>
  <si>
    <t>EOM payroll accrual files for June 2020</t>
  </si>
  <si>
    <t>Close travel module and goods receipt module in FMIS</t>
  </si>
  <si>
    <t>Final credit card export for the month</t>
  </si>
  <si>
    <t>Close accounts payable</t>
  </si>
  <si>
    <t>Close accounts receivable</t>
  </si>
  <si>
    <t>Final bank statement processing</t>
  </si>
  <si>
    <t>Close June 2020 period in FMIS</t>
  </si>
  <si>
    <t>Open July 2020 and period 13 in FMIS</t>
  </si>
  <si>
    <t>Period 13 activities (N/A)</t>
  </si>
  <si>
    <t>Reflect equity balances from corporate commonwealth entities in FMIS</t>
  </si>
  <si>
    <t>Asset revaluation</t>
  </si>
  <si>
    <t>Employee leave liabilities</t>
  </si>
  <si>
    <t>Commencements and terminations reports</t>
  </si>
  <si>
    <t>LSL &amp; planned leave taken and superannuation reports</t>
  </si>
  <si>
    <t>Overpayments register</t>
  </si>
  <si>
    <t>Executive remuneration reports</t>
  </si>
  <si>
    <t>Leave liability reconciliations</t>
  </si>
  <si>
    <t>Super oncosts journals adjustment to P&amp;L</t>
  </si>
  <si>
    <t>Employee provisions - shorthand method</t>
  </si>
  <si>
    <t>Cash Management sign-off (N/A)</t>
  </si>
  <si>
    <t>ACM journals</t>
  </si>
  <si>
    <t>Departmental ACM sign-off</t>
  </si>
  <si>
    <t>Administered ACM sign-off</t>
  </si>
  <si>
    <t>EL1 review</t>
  </si>
  <si>
    <t>EL2 review</t>
  </si>
  <si>
    <t>CFO sign-off</t>
  </si>
  <si>
    <t>Deadline to submit to Finance</t>
  </si>
  <si>
    <t>CBMS - monthly actuals</t>
  </si>
  <si>
    <t>Underlying cash balance - to submit to Finance</t>
  </si>
  <si>
    <t>Departmental CBMS reporting &amp; preparation of executive summary</t>
  </si>
  <si>
    <t>Administered CBMS reporting &amp; preparation of executive summary</t>
  </si>
  <si>
    <t>Financial statements</t>
  </si>
  <si>
    <t>Draft primary financial statements (week 1)</t>
  </si>
  <si>
    <t xml:space="preserve"> </t>
  </si>
  <si>
    <t>Departmental statement of comprehensive income</t>
  </si>
  <si>
    <t>Departmental statement of financial position</t>
  </si>
  <si>
    <t>Departmental statement of changes in equity</t>
  </si>
  <si>
    <t xml:space="preserve">Departmental cash flow statement </t>
  </si>
  <si>
    <t>Administered schedule of comprehensive income</t>
  </si>
  <si>
    <t>Administered schedule of assets and liabilities</t>
  </si>
  <si>
    <t>Administered reconciliation schedule</t>
  </si>
  <si>
    <t>Administered cash flow - Monthly (CBMS)</t>
  </si>
  <si>
    <t>1. Departmental financial performance</t>
  </si>
  <si>
    <t xml:space="preserve">   1.1: Expenses</t>
  </si>
  <si>
    <t>1.1A: Employee benefits</t>
  </si>
  <si>
    <t>1.1B: Supplier expenses (goods and services)</t>
  </si>
  <si>
    <t>1.1B: Other supplier expenses (lease and workers comp)</t>
  </si>
  <si>
    <t xml:space="preserve">1.1C: Grants </t>
  </si>
  <si>
    <t>1.1D: Finance costs</t>
  </si>
  <si>
    <t>1.1E: Write-down and impairment of assets</t>
  </si>
  <si>
    <t>*Losses from asset sales</t>
  </si>
  <si>
    <t>1.1F: Other expenses</t>
  </si>
  <si>
    <t>Working note depreciation and amortisation</t>
  </si>
  <si>
    <t xml:space="preserve">   1.2: Own-source revenue and gains</t>
  </si>
  <si>
    <t>1.2A: Sale of soods and rendering of services</t>
  </si>
  <si>
    <t>1.2B: Rental income</t>
  </si>
  <si>
    <t xml:space="preserve">1.2C: Other revenue </t>
  </si>
  <si>
    <t>*Reversals of previous write-downs</t>
  </si>
  <si>
    <t>1.2D: Gains from sales of assets</t>
  </si>
  <si>
    <t>1.2E: Other gains</t>
  </si>
  <si>
    <t xml:space="preserve">1.2F: Revenue from government </t>
  </si>
  <si>
    <t>Working note foreign exchange gains</t>
  </si>
  <si>
    <t xml:space="preserve">   1.3: Other comprehensive income</t>
  </si>
  <si>
    <t>1.3: Other comprehensive income</t>
  </si>
  <si>
    <t>2. Income and expenses administered on behalf of government</t>
  </si>
  <si>
    <t xml:space="preserve">   2.1: Administered - expenses</t>
  </si>
  <si>
    <t>2.1A: Suppliers</t>
  </si>
  <si>
    <t>2.1B: Subsidies</t>
  </si>
  <si>
    <t>2.1C: Grants</t>
  </si>
  <si>
    <t>2.1D: Finance costs</t>
  </si>
  <si>
    <t>2.1E: Write-down and impairment of assets</t>
  </si>
  <si>
    <t>2.1F: Payments to corporate commonwealth entities</t>
  </si>
  <si>
    <t>2.1G: Other expenses</t>
  </si>
  <si>
    <t xml:space="preserve">   2.2: Administered - income</t>
  </si>
  <si>
    <t>2.2A: Sales of goods and rendering of services</t>
  </si>
  <si>
    <t>2.2B: Interest</t>
  </si>
  <si>
    <t>2.2C: Dividend</t>
  </si>
  <si>
    <t>2.2D: Rental income</t>
  </si>
  <si>
    <t>2.2E: Other revenue</t>
  </si>
  <si>
    <t>2.2F: Reversal of write-downs and impairment</t>
  </si>
  <si>
    <t>2.2G: Other gains</t>
  </si>
  <si>
    <t>Working note return of prior year administered expenses</t>
  </si>
  <si>
    <t xml:space="preserve">3. Departmental financial position </t>
  </si>
  <si>
    <t xml:space="preserve">   3.1: Financial assets</t>
  </si>
  <si>
    <t>3.1A: Cash and cash equivalents</t>
  </si>
  <si>
    <t>3.1B: Trade and other receivables</t>
  </si>
  <si>
    <t>3.1C: Other financial assets</t>
  </si>
  <si>
    <t xml:space="preserve">   3.2: Non-financial assets</t>
  </si>
  <si>
    <t>3.2A: Reconciliation of the opening and closing balances of property, plant and equipment and intangibles</t>
  </si>
  <si>
    <t>3.2B: Other non-financial assets</t>
  </si>
  <si>
    <t xml:space="preserve">   3.3: Payables</t>
  </si>
  <si>
    <t>3.3A: Suppliers</t>
  </si>
  <si>
    <t>3.3B: Other payables</t>
  </si>
  <si>
    <t>3.3B: Unearned income</t>
  </si>
  <si>
    <t xml:space="preserve">   3.4: Other provisions</t>
  </si>
  <si>
    <t>3.4: Other provisions</t>
  </si>
  <si>
    <t>4. Assets and liabilities administered on behalf of government</t>
  </si>
  <si>
    <t xml:space="preserve">   4.1: Administred - financial assets</t>
  </si>
  <si>
    <t>4.1A: Cash and cash equivalents</t>
  </si>
  <si>
    <t>4.1B: Trade and other receivables</t>
  </si>
  <si>
    <t>4.1C: Other investments</t>
  </si>
  <si>
    <t>4.1D: Other financial assets</t>
  </si>
  <si>
    <t xml:space="preserve">   4.2: Administered - financial assets</t>
  </si>
  <si>
    <t>4.2B: Reconciliation of the opening and closing balances of property, plant and equipment</t>
  </si>
  <si>
    <t>4.2B: Other non-financial assets</t>
  </si>
  <si>
    <t xml:space="preserve">   4.3: Administered - payables</t>
  </si>
  <si>
    <t>4.3A: Suppliers</t>
  </si>
  <si>
    <t>4.3B: Grants</t>
  </si>
  <si>
    <t>4.3C: Administered GST payable</t>
  </si>
  <si>
    <t>4.3D: Other payables</t>
  </si>
  <si>
    <t xml:space="preserve">   4.4: Administered - other provisions</t>
  </si>
  <si>
    <t>4.4A: Other provisions</t>
  </si>
  <si>
    <t xml:space="preserve">5. Funding </t>
  </si>
  <si>
    <t xml:space="preserve">   5.1: Appropriations</t>
  </si>
  <si>
    <t>5.1A: Annual appropriations - departmental</t>
  </si>
  <si>
    <t>5.1A: Annual appropriations - administered</t>
  </si>
  <si>
    <t>5.1B: Unspent annual appropriation - departmental</t>
  </si>
  <si>
    <t>5.1B: Unspent annual appropriation - administered</t>
  </si>
  <si>
    <t>5.1C: Special appropriations - departmental</t>
  </si>
  <si>
    <t>5.1C: Special appropriations - administered</t>
  </si>
  <si>
    <t xml:space="preserve">   5.2: Special accounts</t>
  </si>
  <si>
    <t>5.2: Special accounts - departmental</t>
  </si>
  <si>
    <t>Special account 1</t>
  </si>
  <si>
    <t>Special account 2</t>
  </si>
  <si>
    <t>5.2: Special accounts - administered</t>
  </si>
  <si>
    <t>5.3: Regulatory charging summary</t>
  </si>
  <si>
    <t>5.4: Net cash appropriation arrangements</t>
  </si>
  <si>
    <t>5.5: Departmental cash flow (final)</t>
  </si>
  <si>
    <t>5.6: Administered - cash flow (final)</t>
  </si>
  <si>
    <t>5.7: Administered - administered reconciliation table</t>
  </si>
  <si>
    <t xml:space="preserve">6. People and relationships </t>
  </si>
  <si>
    <t>6.1: Employee provisions</t>
  </si>
  <si>
    <t>6.1A: Employee provisions</t>
  </si>
  <si>
    <t>6.1B: Administered - employee provisions</t>
  </si>
  <si>
    <t>6.2: Key management personnel remuneration</t>
  </si>
  <si>
    <t>6.3: Related party disclosures</t>
  </si>
  <si>
    <t xml:space="preserve">7. Managing uncertainties </t>
  </si>
  <si>
    <t>7.1: Contingent assets and liabilities</t>
  </si>
  <si>
    <t>7.1A: Contingent assets and liabilities</t>
  </si>
  <si>
    <t>7.1B: Administered contingent assets and liabilities</t>
  </si>
  <si>
    <t>7.2: Financial instruments</t>
  </si>
  <si>
    <t>7.2A: Catorgories of financial instruments</t>
  </si>
  <si>
    <t>7.2B: Fair value of financial instruments</t>
  </si>
  <si>
    <t>7.2C: Credit risk</t>
  </si>
  <si>
    <t>7.2D: Liquidity risk</t>
  </si>
  <si>
    <t>7.2E: Market risk</t>
  </si>
  <si>
    <t>7.3: Administered - financial instruments</t>
  </si>
  <si>
    <t>7.2A: Categories of financial instruments</t>
  </si>
  <si>
    <t>7.3B: Net gains or losses on financial assets</t>
  </si>
  <si>
    <t>7.3C: Fair value of financial instruments</t>
  </si>
  <si>
    <t>7.3D: Credit risk</t>
  </si>
  <si>
    <t>7.3E: Liquidity risk</t>
  </si>
  <si>
    <t>7.3F: Market risk</t>
  </si>
  <si>
    <t>8. Other information</t>
  </si>
  <si>
    <t>8.1: Assets held in trust</t>
  </si>
  <si>
    <t>8.2: Restructuring</t>
  </si>
  <si>
    <t>8.2A: Departmental restructuring</t>
  </si>
  <si>
    <t>8.2B: Administered restructuring</t>
  </si>
  <si>
    <t>8.3: Budgetary reports and explanations of major variances</t>
  </si>
  <si>
    <t>8.2A: Departmental budgetary reports</t>
  </si>
  <si>
    <t>8.2B: Departmental major budget variances</t>
  </si>
  <si>
    <t>8.2C: Administered budgetary reports</t>
  </si>
  <si>
    <t>8.2D: Administered major budgetary variances</t>
  </si>
  <si>
    <t>CFO file notes</t>
  </si>
  <si>
    <t>Departmental CFO file note</t>
  </si>
  <si>
    <t>Administered CFO file note</t>
  </si>
  <si>
    <t>CBMSR - Annual Actuals</t>
  </si>
  <si>
    <t>Deadline to submit material clearance to Finance</t>
  </si>
  <si>
    <t>Annual reporting pack (supplementary CFS notes)</t>
  </si>
  <si>
    <t>Deadline to submit annual reporting pack to Finance</t>
  </si>
  <si>
    <t>Independent review</t>
  </si>
  <si>
    <t>Review of financial statements by independent contractor</t>
  </si>
  <si>
    <t>CFO review</t>
  </si>
  <si>
    <t>Review of financial statements by CFO</t>
  </si>
  <si>
    <t>ANAO audit</t>
  </si>
  <si>
    <t>ANAO audit of Entity financial statements</t>
  </si>
  <si>
    <t>PFS sub-committee</t>
  </si>
  <si>
    <t>PFSSC Meeting</t>
  </si>
  <si>
    <t>Audit committee/ PFSSC meeting</t>
  </si>
  <si>
    <t>Annual report</t>
  </si>
  <si>
    <t>Draft resources for outcomes table</t>
  </si>
  <si>
    <t>Draft financial performance appendix</t>
  </si>
  <si>
    <t>Annual report management review</t>
  </si>
  <si>
    <t>Checking of first draft of the annual report</t>
  </si>
  <si>
    <t>Final resources for outcomes table</t>
  </si>
  <si>
    <t>Final financial performance appendix</t>
  </si>
  <si>
    <t>Final checking of the annual report</t>
  </si>
  <si>
    <t>Post year end activities</t>
  </si>
  <si>
    <t>Management representation letter</t>
  </si>
  <si>
    <t>Secretary sign off</t>
  </si>
  <si>
    <t>Review process</t>
  </si>
  <si>
    <t>ANAO key dates</t>
  </si>
  <si>
    <t>Items</t>
  </si>
  <si>
    <t>Dates</t>
  </si>
  <si>
    <t>Terminations and commencements</t>
  </si>
  <si>
    <t>Final TB and transaction listing</t>
  </si>
  <si>
    <t>First draft statements and supporting notes</t>
  </si>
  <si>
    <t>Debtors impairment</t>
  </si>
  <si>
    <t>Asset movement tables and revaluations</t>
  </si>
  <si>
    <t>Impairment assessments</t>
  </si>
  <si>
    <t>Appropriation notes and special accounts</t>
  </si>
  <si>
    <t>KMP report and disclosures</t>
  </si>
  <si>
    <t>Cash flow</t>
  </si>
  <si>
    <t>Budgetary reporting</t>
  </si>
  <si>
    <t>Financial instruments</t>
  </si>
  <si>
    <t>Second draft statements and supporting notes</t>
  </si>
  <si>
    <t>Final statements and supporting notes</t>
  </si>
  <si>
    <t>Second draft</t>
  </si>
  <si>
    <t>Third draft</t>
  </si>
  <si>
    <t xml:space="preserve">2021-22 Financial statements project plan </t>
  </si>
  <si>
    <r>
      <t>Update th</t>
    </r>
    <r>
      <rPr>
        <sz val="10"/>
        <rFont val="Arial"/>
        <family val="2"/>
      </rPr>
      <t>e financial statements</t>
    </r>
    <r>
      <rPr>
        <sz val="10"/>
        <color theme="1"/>
        <rFont val="Arial"/>
        <family val="2"/>
      </rPr>
      <t xml:space="preserve"> model with budget information - AASB 1055</t>
    </r>
  </si>
  <si>
    <t>Close June 2022 period in FMIS</t>
  </si>
  <si>
    <t>Open July 2022 and period 13 in FMIS</t>
  </si>
  <si>
    <t>Third draft with final adjustments/ANAO findings</t>
  </si>
  <si>
    <t>Financial reporting timetable for the year ended 30 June 20X2</t>
  </si>
  <si>
    <t>Timeframe</t>
  </si>
  <si>
    <t>Task</t>
  </si>
  <si>
    <t>Status</t>
  </si>
  <si>
    <t>August</t>
  </si>
  <si>
    <t>Lessons learnt from previous year’s financial statements/audit process</t>
  </si>
  <si>
    <t>Financial reporting team</t>
  </si>
  <si>
    <t>Complete</t>
  </si>
  <si>
    <t>September</t>
  </si>
  <si>
    <t>Organise a lessons learnt session to determine areas which require improvement, implement efficiencies and better practice methods.</t>
  </si>
  <si>
    <t>November</t>
  </si>
  <si>
    <t>Financial reporting team, divisions, management</t>
  </si>
  <si>
    <t>In progress</t>
  </si>
  <si>
    <t>Implement any audit recommendations from final management letter/closing report.</t>
  </si>
  <si>
    <t>November /</t>
  </si>
  <si>
    <t>ANAO audit planning</t>
  </si>
  <si>
    <t>To be actioned</t>
  </si>
  <si>
    <t>December</t>
  </si>
  <si>
    <t>ANAO conduct audit planning work and issue engagement letter and audit strategy document.</t>
  </si>
  <si>
    <t>February</t>
  </si>
  <si>
    <t>Stocktake</t>
  </si>
  <si>
    <t>Financial reporting team, finance officers in state offices</t>
  </si>
  <si>
    <t>Undertake the annual fixed asset and portable and attractive stocktake and valuation work.</t>
  </si>
  <si>
    <r>
      <t>XX/February</t>
    </r>
    <r>
      <rPr>
        <sz val="8"/>
        <color theme="1"/>
        <rFont val="Times New Roman"/>
        <family val="1"/>
      </rPr>
      <t> </t>
    </r>
  </si>
  <si>
    <t>First meeting for the year to agree on the financial statement timetable and key issues and risks.</t>
  </si>
  <si>
    <t>February/March</t>
  </si>
  <si>
    <t>Accounting Standards and PGPA Act Changes</t>
  </si>
  <si>
    <t>Review changes to Australian Accounting Standards (AAS) to assess the impacts on the financial statements for the coming years.</t>
  </si>
  <si>
    <t>Review changes to the PGPA Act and rules to assess the impacts on the entity’s financial statements for the coming years.</t>
  </si>
  <si>
    <t>Position/issues papers</t>
  </si>
  <si>
    <t>Financial reporting team, Management</t>
  </si>
  <si>
    <r>
      <t>Prepare position/issues papers for consultation and agreement with the ANAO covering any issues arising from the interim and hard close processes</t>
    </r>
    <r>
      <rPr>
        <sz val="8"/>
        <color theme="1"/>
        <rFont val="Times New Roman"/>
        <family val="1"/>
      </rPr>
      <t> </t>
    </r>
    <r>
      <rPr>
        <sz val="10"/>
        <color theme="1"/>
        <rFont val="Arial"/>
        <family val="2"/>
      </rPr>
      <t>.</t>
    </r>
  </si>
  <si>
    <t>March</t>
  </si>
  <si>
    <t>ANAO interim audit work</t>
  </si>
  <si>
    <t>Expect to receive:</t>
  </si>
  <si>
    <r>
      <t>·</t>
    </r>
    <r>
      <rPr>
        <sz val="7"/>
        <color theme="1"/>
        <rFont val="Times New Roman"/>
        <family val="1"/>
      </rPr>
      <t xml:space="preserve">         </t>
    </r>
    <r>
      <rPr>
        <sz val="10"/>
        <color theme="1"/>
        <rFont val="Arial"/>
        <family val="2"/>
      </rPr>
      <t>interim management letter to the Secretary</t>
    </r>
  </si>
  <si>
    <r>
      <t>·</t>
    </r>
    <r>
      <rPr>
        <sz val="7"/>
        <color theme="1"/>
        <rFont val="Times New Roman"/>
        <family val="1"/>
      </rPr>
      <t xml:space="preserve">         </t>
    </r>
    <r>
      <rPr>
        <sz val="10"/>
        <color theme="1"/>
        <rFont val="Arial"/>
        <family val="2"/>
      </rPr>
      <t>interim report to the minister</t>
    </r>
  </si>
  <si>
    <r>
      <t>·</t>
    </r>
    <r>
      <rPr>
        <sz val="7"/>
        <color theme="1"/>
        <rFont val="Times New Roman"/>
        <family val="1"/>
      </rPr>
      <t xml:space="preserve">         </t>
    </r>
    <r>
      <rPr>
        <sz val="10"/>
        <color theme="1"/>
        <rFont val="Arial"/>
        <family val="2"/>
      </rPr>
      <t>interim report to the Parliament.</t>
    </r>
  </si>
  <si>
    <t>PRIMA draft</t>
  </si>
  <si>
    <t>Review changes to the Finance reporting rules (FRR) and PRIMA to assess the impacts on the agency’s financial statements for the coming years.</t>
  </si>
  <si>
    <t>Develop a timetable for hard close</t>
  </si>
  <si>
    <t>Develop a timetable for the hard close based on CFO time requirements.</t>
  </si>
  <si>
    <t xml:space="preserve">Prepare for hard close </t>
  </si>
  <si>
    <t>Financial reporting team, human resources team, divisions, legal team</t>
  </si>
  <si>
    <t>Organise reports, contracts etc. which will be incorporated into or used in the preparation of the hard close financial statements.</t>
  </si>
  <si>
    <t>March/April</t>
  </si>
  <si>
    <t xml:space="preserve">Asset valuation </t>
  </si>
  <si>
    <t>Financial reporting team and valuation expert</t>
  </si>
  <si>
    <t xml:space="preserve">Finalise the stocktake and update asset register for results and revaluation. </t>
  </si>
  <si>
    <t>April</t>
  </si>
  <si>
    <t>Update the accounting policy manual</t>
  </si>
  <si>
    <t>Incorporate the changes to the AAS, PGPA Act, and FRR into the accounting policy manual.</t>
  </si>
  <si>
    <t>April/May</t>
  </si>
  <si>
    <t>Conduct hard close</t>
  </si>
  <si>
    <t>Prepare hard close financial statements and notes in accordance with timetable.</t>
  </si>
  <si>
    <t>May</t>
  </si>
  <si>
    <t>Update timetable for end of year process</t>
  </si>
  <si>
    <t>Update timetable based on hard close and CFO time requirements.</t>
  </si>
  <si>
    <t>ANAO conduct audit of hard close</t>
  </si>
  <si>
    <t>ANAO to conduct hard close audit fieldwork.</t>
  </si>
  <si>
    <t>Discuss the results of April hard close and interim audit, agree appropriate treatment of any accounting issues that have been identified.</t>
  </si>
  <si>
    <t>June</t>
  </si>
  <si>
    <t>ANAO feedback on hard close financial statements</t>
  </si>
  <si>
    <t>ANAO to provide feedback on the April hard close financial statement and disclosures.</t>
  </si>
  <si>
    <t>Prepare for end of year</t>
  </si>
  <si>
    <t>Organise reports, contracts etc. which will be incorporated into or used in the preparation of the year-end financial statements.</t>
  </si>
  <si>
    <t>July</t>
  </si>
  <si>
    <t>Prepare outstanding position papers</t>
  </si>
  <si>
    <t>Prepare position/issues papers for consultation and agreement with the ANAO covering any issues arising since the hard close.</t>
  </si>
  <si>
    <t>July/August</t>
  </si>
  <si>
    <t>Conduct financial statement process</t>
  </si>
  <si>
    <t>Prepare financial statements and notes in accordance with timetable.</t>
  </si>
  <si>
    <t>ANAO final audit</t>
  </si>
  <si>
    <t>ANAO to conduct final audit fieldwork.</t>
  </si>
  <si>
    <t>August/TBD</t>
  </si>
  <si>
    <t>ANAO material clearance</t>
  </si>
  <si>
    <t>ANAO to finalise audit and provide material clearance.</t>
  </si>
  <si>
    <t>XX/August</t>
  </si>
  <si>
    <t>Conduct detailed review of the annual financial statements.</t>
  </si>
  <si>
    <t>15 / 31 August</t>
  </si>
  <si>
    <t xml:space="preserve">Submit annual actuals to Department of Finance </t>
  </si>
  <si>
    <t>Financial reporting team, management</t>
  </si>
  <si>
    <t>Submit materially cleared financial statements to the Department of Finance.</t>
  </si>
  <si>
    <t>Audit report</t>
  </si>
  <si>
    <t>ANAO to finalise audit and provide the audit report. Other receivables from the ANAO include:</t>
  </si>
  <si>
    <r>
      <t>·</t>
    </r>
    <r>
      <rPr>
        <sz val="7"/>
        <color theme="1"/>
        <rFont val="Times New Roman"/>
        <family val="1"/>
      </rPr>
      <t xml:space="preserve">         </t>
    </r>
    <r>
      <rPr>
        <sz val="10"/>
        <color theme="1"/>
        <rFont val="Arial"/>
        <family val="2"/>
      </rPr>
      <t>final management letter to the Secretary; and</t>
    </r>
  </si>
  <si>
    <r>
      <t>·</t>
    </r>
    <r>
      <rPr>
        <sz val="7"/>
        <color theme="1"/>
        <rFont val="Times New Roman"/>
        <family val="1"/>
      </rPr>
      <t xml:space="preserve">         </t>
    </r>
    <r>
      <rPr>
        <sz val="10"/>
        <color theme="1"/>
        <rFont val="Arial"/>
        <family val="2"/>
      </rPr>
      <t>closing letter on results of financial statements audit.</t>
    </r>
  </si>
  <si>
    <t>Audit committee to recommend that the 20X1-X2 financial statements be signed by the accountable authority.</t>
  </si>
  <si>
    <t>Accountable authority to sign 20X1-X2 financial statements</t>
  </si>
  <si>
    <t>CFO, Secretary</t>
  </si>
  <si>
    <t>Acronyms and abbreviations</t>
  </si>
  <si>
    <t>Acronym/abbreviation</t>
  </si>
  <si>
    <t>Title in full</t>
  </si>
  <si>
    <t>AAI</t>
  </si>
  <si>
    <t>Accountable Authority Instructions</t>
  </si>
  <si>
    <t>AAO</t>
  </si>
  <si>
    <t>Administrative Arrangements Order</t>
  </si>
  <si>
    <t>AAS</t>
  </si>
  <si>
    <t>Australian Accounting Standards as issued by the AASB</t>
  </si>
  <si>
    <t>AASB</t>
  </si>
  <si>
    <t>Australian Accounting Standards Board</t>
  </si>
  <si>
    <t>Australian National Audit Office</t>
  </si>
  <si>
    <t>Chief Financial Officer</t>
  </si>
  <si>
    <t>FRR</t>
  </si>
  <si>
    <t>Public Governance, Performance and Accountability (Financial Reporting) Rule 2015</t>
  </si>
  <si>
    <t>MoG</t>
  </si>
  <si>
    <t>Machinery of Government</t>
  </si>
  <si>
    <t>PBS</t>
  </si>
  <si>
    <t>Portfolio Budget Statements</t>
  </si>
  <si>
    <t>PGPA Act</t>
  </si>
  <si>
    <t>Public Governance, Performance and Accountability Act 2013</t>
  </si>
  <si>
    <t>PRIMA</t>
  </si>
  <si>
    <t>Primary Reporting and Information Management Aid</t>
  </si>
  <si>
    <t>SRP</t>
  </si>
  <si>
    <t>Supplementary Reporting Pack</t>
  </si>
  <si>
    <t>The Budget</t>
  </si>
  <si>
    <t>The Australian Government budget</t>
  </si>
  <si>
    <t>May/June</t>
  </si>
  <si>
    <r>
      <t>Foreword</t>
    </r>
    <r>
      <rPr>
        <sz val="11"/>
        <color rgb="FF333333"/>
        <rFont val="Arial"/>
        <family val="2"/>
      </rPr>
      <t/>
    </r>
  </si>
  <si>
    <t>Human Resource Branch</t>
  </si>
  <si>
    <t>Audit Committee</t>
  </si>
  <si>
    <t>Financial Management Information System</t>
  </si>
  <si>
    <t>Follow up outstanding previous hard close issues (if applicable)</t>
  </si>
  <si>
    <t>N/A</t>
  </si>
  <si>
    <t>PGPA Act - section 51 process (making amounts appropriated available) process</t>
  </si>
  <si>
    <t>Release 2021-22 end of year (EOY) timetable</t>
  </si>
  <si>
    <t>Follow up assets under construction (AUC) balances</t>
  </si>
  <si>
    <t>End of month (EOM) payroll accrual files for June 2022</t>
  </si>
  <si>
    <t>Super oncosts journals adjustment to profit and loss (P&amp;L)</t>
  </si>
  <si>
    <t>Cash Module journals</t>
  </si>
  <si>
    <t>Departmental appropriation balances - Cash Module sign-off</t>
  </si>
  <si>
    <t>Administered appropriation balances - Cash Module sign-off</t>
  </si>
  <si>
    <t>Underlying cash balance - to submit to Finance (TBC)</t>
  </si>
  <si>
    <t>Deadline to submit to Finance (TBC)</t>
  </si>
  <si>
    <t>Departmental CBMS reporting &amp; preparation of executive summary (TBC)</t>
  </si>
  <si>
    <t>Administered CBMS reporting &amp; preparation of executive summary (TBC)</t>
  </si>
  <si>
    <t>Friday 1 July 2022</t>
  </si>
  <si>
    <t>Administered cash flow</t>
  </si>
  <si>
    <t>Deadline to submit to Finance - June monthly statements (TBC)</t>
  </si>
  <si>
    <t>Supplementary reporting pack (supplementary CFS notes)</t>
  </si>
  <si>
    <t>Deadline to submit audit cleared statements to Finance (TBC)</t>
  </si>
  <si>
    <t>Deadline to submit supplementary reporting pack to Finance (TBC)</t>
  </si>
  <si>
    <t>Provision of final signed financial statements to Finance (TBC)</t>
  </si>
  <si>
    <t>Implement ANAO audit recommendations</t>
  </si>
  <si>
    <t xml:space="preserve">ANAO to conduct interim audit fieldwork in December-February.  </t>
  </si>
  <si>
    <t>ANAO audit of entity financial statements (TBC)</t>
  </si>
  <si>
    <t>Example: Financial statements schedule of activities/year-end project plan/high level timetable</t>
  </si>
  <si>
    <r>
      <t>To be actioned</t>
    </r>
    <r>
      <rPr>
        <sz val="10"/>
        <rFont val="Arial"/>
        <family val="2"/>
      </rPr>
      <t xml:space="preserve">   </t>
    </r>
  </si>
  <si>
    <r>
      <rPr>
        <b/>
        <sz val="11"/>
        <color theme="1"/>
        <rFont val="Arial"/>
        <family val="2"/>
      </rPr>
      <t>Tab 3: Detailed financial statements year-end project plan</t>
    </r>
    <r>
      <rPr>
        <sz val="11"/>
        <color theme="1"/>
        <rFont val="Arial"/>
        <family val="2"/>
      </rPr>
      <t xml:space="preserve"> - outlines the activities to be completed in the financial statements preparation process, including the timeline and responsibilities for the completion of each activity and its status. It provides an example of a year-end project plan and assumes a year-end date of 30 June 2022. It covers </t>
    </r>
    <r>
      <rPr>
        <b/>
        <sz val="11"/>
        <color theme="1"/>
        <rFont val="Arial"/>
        <family val="2"/>
      </rPr>
      <t>only year-end activities</t>
    </r>
    <r>
      <rPr>
        <sz val="11"/>
        <color theme="1"/>
        <rFont val="Arial"/>
        <family val="2"/>
      </rPr>
      <t xml:space="preserve"> and should be supported by detailed planning and hard close activity plans. Again this should be tailored to meet the entity's particular circumstances and needs.
</t>
    </r>
  </si>
  <si>
    <r>
      <t xml:space="preserve">The worksheets in this workbook contain example indicative schedules/timetables to meet different situational needs and should be </t>
    </r>
    <r>
      <rPr>
        <b/>
        <sz val="11"/>
        <color theme="1"/>
        <rFont val="Arial"/>
        <family val="2"/>
      </rPr>
      <t>tailored to meet entity specific requirements</t>
    </r>
    <r>
      <rPr>
        <sz val="11"/>
        <color theme="1"/>
        <rFont val="Arial"/>
        <family val="2"/>
      </rPr>
      <t xml:space="preserve">.
The project manager and/or financial statements team should prepare the schedule of financial statement project activities by making a list of milestones, critical events and significant management issues, and then identify the tasks, responsibilities and timeframes associated with completing these. Consideration should be given to the sequence of activities and the estimated time required for completing each task or activity. This should include the provision of information to, or from, external parties such as shared services providers. Working backwards from the most critical date, which is generally the signing of the financial statements, is often the most effective means of allocating timeframes that support the project delivering on time.
Entities should note that the largely sequential nature of many activities and tasks undertaken in the closing process, means that a missed deadline can create a significant delay for the entire process. This could jeopardise the timeliness of the financial statements. Accordingly, timeframes need to be carefully planned, adhered to and regularly monitored and reviewed as needed. The schedule should, to the extent possible, incorporate all aspects of financial reporting for both internal and external purposes. It should be developed so that it can be readily updated each year. In this way, planning builds on the experience from the previous year, taking account of aspects that may be improved. 
Most importantly, the schedule/s should clearly assign individual responsibilities and indicate timelines for carrying out and completing each task.
</t>
    </r>
  </si>
  <si>
    <r>
      <rPr>
        <b/>
        <sz val="11"/>
        <color theme="1"/>
        <rFont val="Arial"/>
        <family val="2"/>
      </rPr>
      <t>Tab 2: Schedule of activities</t>
    </r>
    <r>
      <rPr>
        <sz val="11"/>
        <color theme="1"/>
        <rFont val="Arial"/>
        <family val="2"/>
      </rPr>
      <t xml:space="preserve"> - outlines the tasks to be completed in the preparation process from initial planning through to finalisation, including the timeline and responsibility for the completion of each activity. The plan assumes a hard close at the end of April and a year-end date of 30 June. It is better practice that the day of the week as well as the date be shown in the ‘due date’ column.
The example schedule of activities should be modified to meet the entity’s particular circumstances and needs. The plan does not necessarily cover all possible events and actions. Some smaller entities would require less time, if their tasks are less complex. In this example, the audit committee does not rely on a sub committee to review the financial statements process. If your entity's governance arrangements include a sub committee, you would need to include that in your schedule. 
</t>
    </r>
  </si>
  <si>
    <r>
      <rPr>
        <b/>
        <sz val="11"/>
        <color theme="1"/>
        <rFont val="Arial"/>
        <family val="2"/>
      </rPr>
      <t>Tab 4:</t>
    </r>
    <r>
      <rPr>
        <sz val="11"/>
        <color theme="1"/>
        <rFont val="Arial"/>
        <family val="2"/>
      </rPr>
      <t xml:space="preserve"> </t>
    </r>
    <r>
      <rPr>
        <b/>
        <sz val="11"/>
        <color theme="1"/>
        <rFont val="Arial"/>
        <family val="2"/>
      </rPr>
      <t xml:space="preserve">High level timetable </t>
    </r>
    <r>
      <rPr>
        <sz val="11"/>
        <color theme="1"/>
        <rFont val="Arial"/>
        <family val="2"/>
      </rPr>
      <t xml:space="preserve"> - provides a summary timetable of key financial reporting dates, in a form that is convenient </t>
    </r>
    <r>
      <rPr>
        <b/>
        <sz val="11"/>
        <color theme="1"/>
        <rFont val="Arial"/>
        <family val="2"/>
      </rPr>
      <t>for key stakeholders such as an audit committee or the ANAO</t>
    </r>
    <r>
      <rPr>
        <sz val="11"/>
        <color theme="1"/>
        <rFont val="Arial"/>
        <family val="2"/>
      </rPr>
      <t xml:space="preserve">. 
As highlighted earlier, the appropriate level of detail is likely to differ between entities, depending on stakeholders’ requirements—some stakeholders may require more or less detail than what is included in this example. This example includes a number of steps, dates, committees and positions that may not be relevant to all entities, for example, an accounting policy manual, hard close, performance and financial statements sub committee, director of financial reporting, secretary, etc. These terms are included to represent the type of information that may be included.
</t>
    </r>
  </si>
  <si>
    <t>Financial statements team or members of the financial statements team</t>
  </si>
  <si>
    <t>CFO, director financial reporting, FSSC</t>
  </si>
  <si>
    <t>FSSC</t>
  </si>
  <si>
    <t>Financial statements sub-committee</t>
  </si>
  <si>
    <t>Financial statements sub-committee (FSSC)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</si>
</sst>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F800]dddd\,\ mmmm\ dd\,\ yyyy"/>
  </numFmts>
  <fonts count="44" x14ac:knownFonts="1">
    <font>
      <sz val="11"/>
      <color theme="1"/>
      <name val="Calibri"/>
      <family val="2"/>
      <scheme val="minor"/>
    </font>
    <font>
      <sz val="16.5"/>
      <color rgb="FF292929"/>
      <name val="Arial"/>
      <family val="2"/>
    </font>
    <font>
      <sz val="10"/>
      <color theme="1"/>
      <name val="Arial"/>
      <family val="2"/>
    </font>
    <font>
      <sz val="9"/>
      <color theme="1"/>
      <name val="Arial"/>
      <family val="2"/>
    </font>
    <font>
      <b/>
      <sz val="11"/>
      <color theme="1"/>
      <name val="Arial"/>
      <family val="2"/>
    </font>
    <font>
      <b/>
      <sz val="9"/>
      <color theme="1"/>
      <name val="Arial"/>
      <family val="2"/>
    </font>
    <font>
      <sz val="8.5"/>
      <color theme="1"/>
      <name val="Arial"/>
      <family val="2"/>
    </font>
    <font>
      <b/>
      <sz val="12"/>
      <color rgb="FFFFFFFF"/>
      <name val="Arial"/>
      <family val="2"/>
    </font>
    <font>
      <sz val="14.5"/>
      <color rgb="FF4A6BAF"/>
      <name val="Arial"/>
      <family val="2"/>
    </font>
    <font>
      <b/>
      <sz val="9"/>
      <color rgb="FFFFFFFF"/>
      <name val="Arial"/>
      <family val="2"/>
    </font>
    <font>
      <b/>
      <i/>
      <sz val="9"/>
      <color theme="1"/>
      <name val="Arial"/>
      <family val="2"/>
    </font>
    <font>
      <b/>
      <i/>
      <sz val="11"/>
      <color theme="1"/>
      <name val="Arial"/>
      <family val="2"/>
    </font>
    <font>
      <b/>
      <i/>
      <sz val="10"/>
      <color theme="1"/>
      <name val="Arial"/>
      <family val="2"/>
    </font>
    <font>
      <i/>
      <sz val="10"/>
      <color theme="1"/>
      <name val="Arial"/>
      <family val="2"/>
    </font>
    <font>
      <sz val="20"/>
      <color rgb="FF292929"/>
      <name val="Arial"/>
      <family val="2"/>
    </font>
    <font>
      <sz val="15"/>
      <color rgb="FF333333"/>
      <name val="Arial"/>
      <family val="2"/>
    </font>
    <font>
      <sz val="11"/>
      <color theme="1"/>
      <name val="Arial"/>
      <family val="2"/>
    </font>
    <font>
      <sz val="10"/>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sz val="12"/>
      <color theme="1"/>
      <name val="Times New Roman"/>
      <family val="1"/>
    </font>
    <font>
      <sz val="14"/>
      <color theme="1"/>
      <name val="Arial"/>
      <family val="2"/>
    </font>
    <font>
      <b/>
      <sz val="11"/>
      <color rgb="FFFFFFFF"/>
      <name val="Arial"/>
      <family val="2"/>
    </font>
    <font>
      <b/>
      <sz val="10"/>
      <color theme="1"/>
      <name val="Arial"/>
      <family val="2"/>
    </font>
    <font>
      <sz val="8"/>
      <color theme="1"/>
      <name val="Times New Roman"/>
      <family val="1"/>
    </font>
    <font>
      <sz val="10"/>
      <color rgb="FFFF0000"/>
      <name val="Arial"/>
      <family val="2"/>
    </font>
    <font>
      <b/>
      <sz val="12"/>
      <color theme="6" tint="-0.249977111117893"/>
      <name val="Arial"/>
      <family val="2"/>
    </font>
    <font>
      <b/>
      <sz val="16"/>
      <color theme="6" tint="-0.249977111117893"/>
      <name val="Arial"/>
      <family val="2"/>
    </font>
    <font>
      <sz val="10"/>
      <name val="Arial"/>
      <family val="2"/>
    </font>
    <font>
      <sz val="11"/>
      <name val="Arial"/>
      <family val="2"/>
    </font>
    <font>
      <b/>
      <sz val="11"/>
      <name val="Arial"/>
      <family val="2"/>
    </font>
    <font>
      <b/>
      <sz val="11"/>
      <color theme="6" tint="-0.249977111117893"/>
      <name val="Arial"/>
      <family val="2"/>
    </font>
    <font>
      <b/>
      <sz val="12"/>
      <color theme="0"/>
      <name val="Arial"/>
      <family val="2"/>
    </font>
    <font>
      <sz val="10"/>
      <color theme="0"/>
      <name val="Arial"/>
      <family val="2"/>
    </font>
    <font>
      <sz val="11"/>
      <color theme="0"/>
      <name val="Arial"/>
      <family val="2"/>
    </font>
    <font>
      <b/>
      <i/>
      <sz val="11"/>
      <color theme="0"/>
      <name val="Arial"/>
      <family val="2"/>
    </font>
    <font>
      <sz val="11"/>
      <color rgb="FF333333"/>
      <name val="Arial"/>
      <family val="2"/>
    </font>
    <font>
      <u/>
      <sz val="11"/>
      <color theme="10"/>
      <name val="Calibri"/>
      <family val="2"/>
      <scheme val="minor"/>
    </font>
    <font>
      <sz val="10"/>
      <color theme="1"/>
      <name val="Arial"/>
      <family val="2"/>
    </font>
    <font>
      <sz val="9"/>
      <color indexed="81"/>
      <name val="Tahoma"/>
      <family val="2"/>
    </font>
    <font>
      <b/>
      <sz val="9"/>
      <color indexed="81"/>
      <name val="Tahoma"/>
      <family val="2"/>
    </font>
    <font>
      <b/>
      <sz val="10"/>
      <color theme="0"/>
      <name val="Arial"/>
      <family val="2"/>
    </font>
    <font>
      <b/>
      <sz val="10"/>
      <name val="Arial"/>
      <family val="2"/>
    </font>
  </fonts>
  <fills count="20">
    <fill>
      <patternFill patternType="none"/>
    </fill>
    <fill>
      <patternFill patternType="gray125"/>
    </fill>
    <fill>
      <patternFill patternType="solid">
        <fgColor rgb="FFBDDCDF"/>
        <bgColor indexed="64"/>
      </patternFill>
    </fill>
    <fill>
      <patternFill patternType="solid">
        <fgColor rgb="FF1C1C1C"/>
        <bgColor indexed="64"/>
      </patternFill>
    </fill>
    <fill>
      <patternFill patternType="solid">
        <fgColor rgb="FFE2E3E2"/>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323E4F"/>
        <bgColor indexed="64"/>
      </patternFill>
    </fill>
    <fill>
      <patternFill patternType="solid">
        <fgColor rgb="FF00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1"/>
        <bgColor indexed="64"/>
      </patternFill>
    </fill>
  </fills>
  <borders count="37">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style="medium">
        <color rgb="FFFFFFFF"/>
      </bottom>
      <diagonal/>
    </border>
    <border>
      <left style="medium">
        <color rgb="FFFFFFFF"/>
      </left>
      <right/>
      <top/>
      <bottom/>
      <diagonal/>
    </border>
    <border>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medium">
        <color rgb="FF000000"/>
      </bottom>
      <diagonal/>
    </border>
    <border>
      <left/>
      <right/>
      <top style="medium">
        <color rgb="FF000000"/>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64"/>
      </left>
      <right/>
      <top/>
      <bottom/>
      <diagonal/>
    </border>
    <border>
      <left style="medium">
        <color rgb="FFFFFFFF"/>
      </left>
      <right/>
      <top style="medium">
        <color rgb="FFFFFFFF"/>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diagonal/>
    </border>
    <border>
      <left/>
      <right style="thin">
        <color theme="0"/>
      </right>
      <top/>
      <bottom/>
      <diagonal/>
    </border>
    <border>
      <left/>
      <right style="thin">
        <color theme="0"/>
      </right>
      <top/>
      <bottom style="medium">
        <color rgb="FFFFFFFF"/>
      </bottom>
      <diagonal/>
    </border>
    <border>
      <left/>
      <right style="thin">
        <color theme="0"/>
      </right>
      <top style="medium">
        <color rgb="FFFFFFFF"/>
      </top>
      <bottom style="medium">
        <color rgb="FFFFFFFF"/>
      </bottom>
      <diagonal/>
    </border>
    <border>
      <left style="medium">
        <color rgb="FFFFFFFF"/>
      </left>
      <right style="thin">
        <color theme="0"/>
      </right>
      <top style="medium">
        <color rgb="FFFFFFFF"/>
      </top>
      <bottom style="medium">
        <color rgb="FFFFFFFF"/>
      </bottom>
      <diagonal/>
    </border>
    <border>
      <left style="medium">
        <color rgb="FFFFFFFF"/>
      </left>
      <right style="thin">
        <color theme="0"/>
      </right>
      <top/>
      <bottom/>
      <diagonal/>
    </border>
    <border>
      <left style="medium">
        <color rgb="FFFFFFFF"/>
      </left>
      <right style="thin">
        <color theme="0"/>
      </right>
      <top style="medium">
        <color rgb="FFFFFFFF"/>
      </top>
      <bottom/>
      <diagonal/>
    </border>
  </borders>
  <cellStyleXfs count="3">
    <xf numFmtId="0" fontId="0" fillId="0" borderId="0"/>
    <xf numFmtId="165" fontId="19" fillId="0" borderId="0" applyFont="0" applyFill="0" applyBorder="0" applyAlignment="0" applyProtection="0"/>
    <xf numFmtId="0" fontId="38" fillId="0" borderId="0" applyNumberFormat="0" applyFill="0" applyBorder="0" applyAlignment="0" applyProtection="0"/>
  </cellStyleXfs>
  <cellXfs count="193">
    <xf numFmtId="0" fontId="0" fillId="0" borderId="0" xfId="0"/>
    <xf numFmtId="0" fontId="3" fillId="0" borderId="0" xfId="0" applyFont="1" applyAlignment="1">
      <alignment vertical="center"/>
    </xf>
    <xf numFmtId="0" fontId="4" fillId="0" borderId="0" xfId="0" applyFont="1"/>
    <xf numFmtId="0" fontId="0" fillId="0" borderId="0" xfId="0" applyAlignment="1">
      <alignment horizontal="right"/>
    </xf>
    <xf numFmtId="0" fontId="8" fillId="0" borderId="0" xfId="0" applyFont="1" applyAlignment="1">
      <alignment horizontal="left" vertical="center" indent="7"/>
    </xf>
    <xf numFmtId="0" fontId="6"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4" borderId="1" xfId="0" applyFont="1" applyFill="1" applyBorder="1" applyAlignment="1">
      <alignment horizontal="center" vertical="top" wrapText="1"/>
    </xf>
    <xf numFmtId="0" fontId="2" fillId="5" borderId="1" xfId="0" applyFont="1" applyFill="1" applyBorder="1" applyAlignment="1">
      <alignment vertical="top"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11" fillId="4" borderId="3" xfId="0" applyFont="1" applyFill="1" applyBorder="1" applyAlignment="1">
      <alignment vertical="top"/>
    </xf>
    <xf numFmtId="0" fontId="7" fillId="3" borderId="4" xfId="0" applyFont="1" applyFill="1" applyBorder="1" applyAlignment="1">
      <alignment horizontal="center" vertical="center" wrapText="1"/>
    </xf>
    <xf numFmtId="0" fontId="10" fillId="4" borderId="5" xfId="0" applyFont="1" applyFill="1" applyBorder="1" applyAlignment="1">
      <alignment horizontal="center" vertical="top" wrapText="1"/>
    </xf>
    <xf numFmtId="0" fontId="2" fillId="5" borderId="5" xfId="0" applyFont="1" applyFill="1" applyBorder="1" applyAlignment="1">
      <alignment vertical="top" wrapText="1"/>
    </xf>
    <xf numFmtId="0" fontId="2" fillId="5" borderId="6" xfId="0" applyFont="1" applyFill="1" applyBorder="1" applyAlignment="1">
      <alignment vertical="top" wrapText="1"/>
    </xf>
    <xf numFmtId="0" fontId="12" fillId="4" borderId="3" xfId="0" applyFont="1" applyFill="1" applyBorder="1" applyAlignment="1">
      <alignment vertical="top"/>
    </xf>
    <xf numFmtId="0" fontId="7" fillId="3" borderId="7" xfId="0" applyFont="1" applyFill="1" applyBorder="1" applyAlignment="1">
      <alignment horizontal="center" vertical="center" wrapText="1"/>
    </xf>
    <xf numFmtId="0" fontId="11" fillId="4" borderId="7" xfId="0" applyFont="1" applyFill="1" applyBorder="1" applyAlignment="1">
      <alignment vertical="top"/>
    </xf>
    <xf numFmtId="0" fontId="14" fillId="0" borderId="0" xfId="0" applyFont="1" applyAlignment="1">
      <alignment vertical="center" wrapText="1"/>
    </xf>
    <xf numFmtId="0" fontId="15" fillId="2" borderId="0" xfId="0" applyFont="1" applyFill="1" applyAlignment="1">
      <alignment vertical="center" wrapText="1"/>
    </xf>
    <xf numFmtId="0" fontId="16" fillId="2" borderId="0" xfId="0" applyFont="1" applyFill="1" applyAlignment="1">
      <alignment vertical="top" wrapText="1"/>
    </xf>
    <xf numFmtId="0" fontId="2" fillId="6" borderId="5" xfId="0" applyFont="1" applyFill="1" applyBorder="1" applyAlignment="1">
      <alignment vertical="center" wrapText="1"/>
    </xf>
    <xf numFmtId="0" fontId="22" fillId="0" borderId="0" xfId="0" applyFont="1" applyAlignment="1">
      <alignment vertical="center"/>
    </xf>
    <xf numFmtId="0" fontId="21" fillId="0" borderId="0" xfId="0" applyFont="1" applyAlignment="1">
      <alignment vertical="center"/>
    </xf>
    <xf numFmtId="0" fontId="23" fillId="7" borderId="9" xfId="0" applyFont="1" applyFill="1" applyBorder="1" applyAlignment="1">
      <alignment vertical="center" wrapText="1"/>
    </xf>
    <xf numFmtId="0" fontId="23" fillId="7" borderId="10" xfId="0" applyFont="1" applyFill="1" applyBorder="1" applyAlignment="1">
      <alignment vertical="center" wrapText="1"/>
    </xf>
    <xf numFmtId="0" fontId="17" fillId="0" borderId="12" xfId="0" applyFont="1" applyBorder="1" applyAlignment="1">
      <alignment horizontal="left" vertical="center" wrapText="1" indent="2"/>
    </xf>
    <xf numFmtId="0" fontId="25" fillId="0" borderId="0" xfId="0" applyFont="1" applyAlignment="1">
      <alignment vertical="center"/>
    </xf>
    <xf numFmtId="0" fontId="20" fillId="0" borderId="0" xfId="0" applyFont="1"/>
    <xf numFmtId="0" fontId="27" fillId="0" borderId="0" xfId="0" quotePrefix="1" applyFont="1"/>
    <xf numFmtId="164" fontId="16" fillId="0" borderId="0" xfId="0" applyNumberFormat="1" applyFont="1" applyAlignment="1">
      <alignment horizontal="right"/>
    </xf>
    <xf numFmtId="164" fontId="16" fillId="11" borderId="0" xfId="0" applyNumberFormat="1" applyFont="1" applyFill="1" applyAlignment="1">
      <alignment horizontal="right"/>
    </xf>
    <xf numFmtId="0" fontId="16" fillId="11" borderId="0" xfId="0" applyFont="1" applyFill="1" applyAlignment="1">
      <alignment horizontal="right"/>
    </xf>
    <xf numFmtId="0" fontId="16" fillId="12" borderId="0" xfId="0" applyFont="1" applyFill="1" applyAlignment="1">
      <alignment horizontal="right"/>
    </xf>
    <xf numFmtId="164" fontId="16" fillId="0" borderId="0" xfId="0" applyNumberFormat="1" applyFont="1"/>
    <xf numFmtId="164" fontId="4" fillId="0" borderId="0" xfId="1" applyNumberFormat="1" applyFont="1"/>
    <xf numFmtId="0" fontId="16" fillId="0" borderId="18" xfId="0" applyFont="1" applyBorder="1"/>
    <xf numFmtId="0" fontId="16" fillId="0" borderId="0" xfId="0" applyFont="1"/>
    <xf numFmtId="0" fontId="16" fillId="0" borderId="0" xfId="0" applyFont="1" applyAlignment="1">
      <alignment horizontal="right"/>
    </xf>
    <xf numFmtId="0" fontId="16" fillId="13" borderId="0" xfId="0" applyFont="1" applyFill="1" applyAlignment="1">
      <alignment horizontal="right"/>
    </xf>
    <xf numFmtId="0" fontId="16" fillId="14" borderId="0" xfId="0" applyFont="1" applyFill="1" applyAlignment="1">
      <alignment horizontal="right"/>
    </xf>
    <xf numFmtId="0" fontId="28" fillId="0" borderId="0" xfId="0" applyFont="1"/>
    <xf numFmtId="0" fontId="16" fillId="5" borderId="0" xfId="0" applyFont="1" applyFill="1" applyAlignment="1">
      <alignment horizontal="right"/>
    </xf>
    <xf numFmtId="0" fontId="16" fillId="5" borderId="0" xfId="0" applyFont="1" applyFill="1" applyAlignment="1">
      <alignment horizontal="left"/>
    </xf>
    <xf numFmtId="2" fontId="16" fillId="0" borderId="0" xfId="0" applyNumberFormat="1" applyFont="1" applyAlignment="1">
      <alignment horizontal="right"/>
    </xf>
    <xf numFmtId="0" fontId="11" fillId="4" borderId="3" xfId="0" applyFont="1" applyFill="1" applyBorder="1" applyAlignment="1">
      <alignment vertical="top" wrapText="1"/>
    </xf>
    <xf numFmtId="166" fontId="11" fillId="4" borderId="3" xfId="0" applyNumberFormat="1" applyFont="1" applyFill="1" applyBorder="1" applyAlignment="1">
      <alignment vertical="top" wrapText="1"/>
    </xf>
    <xf numFmtId="166" fontId="2" fillId="5" borderId="1" xfId="0" applyNumberFormat="1" applyFont="1" applyFill="1" applyBorder="1" applyAlignment="1">
      <alignment vertical="top" wrapText="1"/>
    </xf>
    <xf numFmtId="0" fontId="2" fillId="5" borderId="2" xfId="0" applyFont="1" applyFill="1" applyBorder="1" applyAlignment="1">
      <alignment vertical="top" wrapText="1"/>
    </xf>
    <xf numFmtId="0" fontId="2" fillId="9" borderId="1" xfId="0" applyFont="1" applyFill="1" applyBorder="1" applyAlignment="1">
      <alignment vertical="top" wrapText="1"/>
    </xf>
    <xf numFmtId="0" fontId="29" fillId="9" borderId="1" xfId="0" applyFont="1" applyFill="1" applyBorder="1" applyAlignment="1">
      <alignment vertical="top" wrapText="1"/>
    </xf>
    <xf numFmtId="166" fontId="29" fillId="9" borderId="1" xfId="0" applyNumberFormat="1" applyFont="1" applyFill="1" applyBorder="1" applyAlignment="1">
      <alignment vertical="top" wrapText="1"/>
    </xf>
    <xf numFmtId="166" fontId="2" fillId="9" borderId="1" xfId="0" applyNumberFormat="1" applyFont="1" applyFill="1" applyBorder="1" applyAlignment="1">
      <alignment vertical="top" wrapText="1"/>
    </xf>
    <xf numFmtId="166" fontId="30" fillId="15" borderId="0" xfId="0" applyNumberFormat="1" applyFont="1" applyFill="1" applyAlignment="1">
      <alignment horizontal="right"/>
    </xf>
    <xf numFmtId="166" fontId="31" fillId="15" borderId="0" xfId="0" applyNumberFormat="1" applyFont="1" applyFill="1" applyAlignment="1">
      <alignment horizontal="right"/>
    </xf>
    <xf numFmtId="0" fontId="30" fillId="16" borderId="0" xfId="0" applyFont="1" applyFill="1" applyAlignment="1">
      <alignment horizontal="right"/>
    </xf>
    <xf numFmtId="14" fontId="30" fillId="16" borderId="0" xfId="0" applyNumberFormat="1" applyFont="1" applyFill="1" applyAlignment="1">
      <alignment horizontal="left"/>
    </xf>
    <xf numFmtId="14" fontId="30" fillId="16" borderId="0" xfId="0" applyNumberFormat="1" applyFont="1" applyFill="1" applyAlignment="1">
      <alignment horizontal="right"/>
    </xf>
    <xf numFmtId="0" fontId="30" fillId="16" borderId="0" xfId="0" applyFont="1" applyFill="1" applyAlignment="1">
      <alignment horizontal="left" wrapText="1"/>
    </xf>
    <xf numFmtId="14" fontId="30" fillId="16" borderId="0" xfId="0" applyNumberFormat="1" applyFont="1" applyFill="1" applyAlignment="1">
      <alignment horizontal="left" wrapText="1"/>
    </xf>
    <xf numFmtId="14" fontId="31" fillId="16" borderId="0" xfId="0" applyNumberFormat="1" applyFont="1" applyFill="1" applyAlignment="1">
      <alignment horizontal="right"/>
    </xf>
    <xf numFmtId="0" fontId="32" fillId="0" borderId="0" xfId="0" applyFont="1"/>
    <xf numFmtId="166" fontId="27" fillId="0" borderId="0" xfId="0" applyNumberFormat="1" applyFont="1" applyAlignment="1">
      <alignment horizontal="right"/>
    </xf>
    <xf numFmtId="14" fontId="27" fillId="0" borderId="0" xfId="0" applyNumberFormat="1" applyFont="1" applyAlignment="1">
      <alignment horizontal="right"/>
    </xf>
    <xf numFmtId="0" fontId="27" fillId="0" borderId="0" xfId="0" applyFont="1"/>
    <xf numFmtId="166" fontId="32" fillId="0" borderId="0" xfId="0" applyNumberFormat="1" applyFont="1" applyAlignment="1">
      <alignment horizontal="right"/>
    </xf>
    <xf numFmtId="0" fontId="32" fillId="17" borderId="0" xfId="0" applyFont="1" applyFill="1" applyAlignment="1">
      <alignment horizontal="left" indent="1"/>
    </xf>
    <xf numFmtId="166" fontId="32" fillId="17" borderId="0" xfId="0" applyNumberFormat="1" applyFont="1" applyFill="1" applyAlignment="1">
      <alignment horizontal="right"/>
    </xf>
    <xf numFmtId="14" fontId="30" fillId="18" borderId="0" xfId="0" applyNumberFormat="1" applyFont="1" applyFill="1" applyAlignment="1">
      <alignment horizontal="left"/>
    </xf>
    <xf numFmtId="14" fontId="27" fillId="17" borderId="0" xfId="0" applyNumberFormat="1" applyFont="1" applyFill="1" applyAlignment="1">
      <alignment horizontal="right"/>
    </xf>
    <xf numFmtId="0" fontId="27" fillId="17" borderId="0" xfId="0" applyFont="1" applyFill="1"/>
    <xf numFmtId="0" fontId="2" fillId="5" borderId="1" xfId="0" applyFont="1" applyFill="1" applyBorder="1" applyAlignment="1">
      <alignment horizontal="left" vertical="top" wrapText="1" indent="4"/>
    </xf>
    <xf numFmtId="0" fontId="27" fillId="17" borderId="0" xfId="0" applyFont="1" applyFill="1" applyAlignment="1">
      <alignment horizontal="left" indent="1"/>
    </xf>
    <xf numFmtId="166" fontId="27" fillId="17" borderId="0" xfId="0" applyNumberFormat="1" applyFont="1" applyFill="1" applyAlignment="1">
      <alignment horizontal="right"/>
    </xf>
    <xf numFmtId="166" fontId="27" fillId="0" borderId="0" xfId="0" applyNumberFormat="1" applyFont="1"/>
    <xf numFmtId="0" fontId="27" fillId="0" borderId="0" xfId="0" applyFont="1" applyAlignment="1">
      <alignment horizontal="left"/>
    </xf>
    <xf numFmtId="0" fontId="27" fillId="17" borderId="0" xfId="0" applyFont="1" applyFill="1" applyAlignment="1">
      <alignment horizontal="left"/>
    </xf>
    <xf numFmtId="0" fontId="30" fillId="0" borderId="0" xfId="0" applyFont="1" applyAlignment="1">
      <alignment horizontal="left" indent="5"/>
    </xf>
    <xf numFmtId="0" fontId="2" fillId="5" borderId="1" xfId="0" applyFont="1" applyFill="1" applyBorder="1" applyAlignment="1">
      <alignment horizontal="left" vertical="top" wrapText="1" indent="5"/>
    </xf>
    <xf numFmtId="0" fontId="27" fillId="17" borderId="0" xfId="0" applyFont="1" applyFill="1" applyAlignment="1">
      <alignment horizontal="left" indent="2"/>
    </xf>
    <xf numFmtId="0" fontId="30" fillId="18" borderId="0" xfId="0" applyFont="1" applyFill="1" applyAlignment="1">
      <alignment vertical="top"/>
    </xf>
    <xf numFmtId="0" fontId="2" fillId="5" borderId="1" xfId="0" applyFont="1" applyFill="1" applyBorder="1" applyAlignment="1">
      <alignment horizontal="left" vertical="top" wrapText="1"/>
    </xf>
    <xf numFmtId="0" fontId="2" fillId="5" borderId="5" xfId="0" applyFont="1" applyFill="1" applyBorder="1" applyAlignment="1">
      <alignment horizontal="left" vertical="top" wrapText="1"/>
    </xf>
    <xf numFmtId="166" fontId="2" fillId="5" borderId="5" xfId="0" applyNumberFormat="1" applyFont="1" applyFill="1" applyBorder="1" applyAlignment="1">
      <alignment vertical="top" wrapText="1"/>
    </xf>
    <xf numFmtId="0" fontId="2" fillId="5" borderId="19" xfId="0" applyFont="1" applyFill="1" applyBorder="1" applyAlignment="1">
      <alignment vertical="top" wrapText="1"/>
    </xf>
    <xf numFmtId="0" fontId="33" fillId="0" borderId="0" xfId="0" quotePrefix="1" applyFont="1"/>
    <xf numFmtId="0" fontId="34" fillId="0" borderId="0" xfId="0" applyFont="1" applyAlignment="1">
      <alignment horizontal="left" vertical="top" wrapText="1"/>
    </xf>
    <xf numFmtId="166" fontId="34" fillId="0" borderId="0" xfId="0" applyNumberFormat="1" applyFont="1" applyAlignment="1">
      <alignment vertical="top" wrapText="1"/>
    </xf>
    <xf numFmtId="0" fontId="34" fillId="0" borderId="0" xfId="0" applyFont="1" applyAlignment="1">
      <alignment vertical="top" wrapText="1"/>
    </xf>
    <xf numFmtId="0" fontId="35" fillId="0" borderId="0" xfId="0" applyFont="1"/>
    <xf numFmtId="14" fontId="16" fillId="0" borderId="0" xfId="0" applyNumberFormat="1" applyFont="1" applyAlignment="1">
      <alignment horizontal="right"/>
    </xf>
    <xf numFmtId="14" fontId="16" fillId="0" borderId="0" xfId="0" applyNumberFormat="1" applyFont="1" applyAlignment="1">
      <alignment horizontal="left"/>
    </xf>
    <xf numFmtId="166" fontId="36" fillId="19" borderId="4" xfId="0" applyNumberFormat="1" applyFont="1" applyFill="1" applyBorder="1" applyAlignment="1">
      <alignment vertical="top" wrapText="1"/>
    </xf>
    <xf numFmtId="0" fontId="11" fillId="0" borderId="3" xfId="0" applyFont="1" applyBorder="1" applyAlignment="1">
      <alignment vertical="top" wrapText="1"/>
    </xf>
    <xf numFmtId="0" fontId="11" fillId="0" borderId="6" xfId="0" applyFont="1" applyBorder="1" applyAlignment="1">
      <alignment vertical="top" wrapText="1"/>
    </xf>
    <xf numFmtId="0" fontId="30" fillId="0" borderId="0" xfId="0" applyFont="1" applyAlignment="1">
      <alignment horizontal="right"/>
    </xf>
    <xf numFmtId="14" fontId="30" fillId="0" borderId="0" xfId="0" applyNumberFormat="1" applyFont="1" applyAlignment="1">
      <alignment horizontal="left"/>
    </xf>
    <xf numFmtId="14" fontId="30" fillId="0" borderId="0" xfId="0" applyNumberFormat="1" applyFont="1" applyAlignment="1">
      <alignment horizontal="right"/>
    </xf>
    <xf numFmtId="0" fontId="30" fillId="0" borderId="0" xfId="0" applyFont="1" applyAlignment="1">
      <alignment horizontal="left" wrapText="1"/>
    </xf>
    <xf numFmtId="14" fontId="16" fillId="0" borderId="0" xfId="0" applyNumberFormat="1" applyFont="1"/>
    <xf numFmtId="0" fontId="16" fillId="0" borderId="0" xfId="0" applyFont="1" applyAlignment="1">
      <alignment horizontal="left"/>
    </xf>
    <xf numFmtId="0" fontId="38" fillId="0" borderId="0" xfId="2"/>
    <xf numFmtId="0" fontId="29" fillId="5" borderId="1" xfId="0" applyFont="1" applyFill="1" applyBorder="1" applyAlignment="1">
      <alignment vertical="top" wrapText="1"/>
    </xf>
    <xf numFmtId="14" fontId="30" fillId="9" borderId="0" xfId="0" applyNumberFormat="1" applyFont="1" applyFill="1" applyAlignment="1">
      <alignment horizontal="left"/>
    </xf>
    <xf numFmtId="0" fontId="0" fillId="10" borderId="0" xfId="0" applyFill="1"/>
    <xf numFmtId="0" fontId="0" fillId="9" borderId="0" xfId="0" applyFill="1"/>
    <xf numFmtId="0" fontId="0" fillId="0" borderId="0" xfId="0" applyAlignment="1">
      <alignment horizontal="left" indent="1"/>
    </xf>
    <xf numFmtId="0" fontId="0" fillId="0" borderId="0" xfId="0" applyAlignment="1">
      <alignment horizontal="left" wrapText="1" indent="1"/>
    </xf>
    <xf numFmtId="0" fontId="39" fillId="5" borderId="1" xfId="0" applyFont="1" applyFill="1" applyBorder="1" applyAlignment="1">
      <alignment vertical="top" wrapText="1"/>
    </xf>
    <xf numFmtId="15" fontId="0" fillId="0" borderId="0" xfId="0" applyNumberFormat="1" applyAlignment="1">
      <alignment horizontal="left"/>
    </xf>
    <xf numFmtId="0" fontId="10" fillId="0" borderId="1" xfId="0" applyFont="1" applyBorder="1" applyAlignment="1">
      <alignment horizontal="center" vertical="top" wrapText="1"/>
    </xf>
    <xf numFmtId="0" fontId="2" fillId="0" borderId="1" xfId="0" applyFont="1" applyBorder="1" applyAlignment="1">
      <alignment vertical="top" wrapText="1"/>
    </xf>
    <xf numFmtId="0" fontId="29" fillId="0" borderId="1" xfId="0" applyFont="1" applyBorder="1" applyAlignment="1">
      <alignment vertical="top" wrapText="1"/>
    </xf>
    <xf numFmtId="0" fontId="2" fillId="0" borderId="6" xfId="0" applyFont="1" applyBorder="1" applyAlignment="1">
      <alignmen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Fill="1" applyBorder="1" applyAlignment="1">
      <alignment vertical="top" wrapText="1"/>
    </xf>
    <xf numFmtId="0" fontId="29" fillId="0" borderId="1" xfId="0" applyFont="1" applyFill="1" applyBorder="1" applyAlignment="1">
      <alignment vertical="top" wrapText="1"/>
    </xf>
    <xf numFmtId="166" fontId="29" fillId="0" borderId="1" xfId="0" applyNumberFormat="1" applyFont="1" applyFill="1" applyBorder="1" applyAlignment="1">
      <alignment vertical="top" wrapText="1"/>
    </xf>
    <xf numFmtId="166" fontId="2" fillId="0" borderId="1" xfId="0" applyNumberFormat="1" applyFont="1" applyFill="1" applyBorder="1" applyAlignment="1">
      <alignment vertical="top" wrapText="1"/>
    </xf>
    <xf numFmtId="14" fontId="29" fillId="15" borderId="0" xfId="0" applyNumberFormat="1" applyFont="1" applyFill="1" applyAlignment="1">
      <alignment horizontal="left"/>
    </xf>
    <xf numFmtId="0" fontId="2" fillId="15" borderId="1" xfId="0" applyFont="1" applyFill="1" applyBorder="1" applyAlignment="1">
      <alignment horizontal="left" vertical="top" wrapText="1"/>
    </xf>
    <xf numFmtId="166" fontId="2" fillId="15" borderId="1" xfId="0" applyNumberFormat="1" applyFont="1" applyFill="1" applyBorder="1" applyAlignment="1">
      <alignment vertical="top" wrapText="1"/>
    </xf>
    <xf numFmtId="166" fontId="2" fillId="0" borderId="5" xfId="0" applyNumberFormat="1" applyFont="1" applyFill="1" applyBorder="1" applyAlignment="1">
      <alignment vertical="top" wrapText="1"/>
    </xf>
    <xf numFmtId="0" fontId="42" fillId="8" borderId="14" xfId="0" applyFont="1" applyFill="1" applyBorder="1" applyAlignment="1">
      <alignment vertical="center" wrapText="1"/>
    </xf>
    <xf numFmtId="0" fontId="42" fillId="8" borderId="15" xfId="0" applyFont="1" applyFill="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13" fillId="0" borderId="17" xfId="0" applyFont="1" applyBorder="1" applyAlignment="1">
      <alignment vertical="center" wrapText="1"/>
    </xf>
    <xf numFmtId="0" fontId="2" fillId="0" borderId="16" xfId="0" applyFont="1" applyBorder="1" applyAlignment="1">
      <alignment horizontal="justify" vertical="center" wrapText="1"/>
    </xf>
    <xf numFmtId="0" fontId="29" fillId="0" borderId="16" xfId="0" applyFont="1" applyBorder="1" applyAlignment="1">
      <alignment vertical="center" wrapText="1"/>
    </xf>
    <xf numFmtId="0" fontId="17" fillId="0" borderId="12" xfId="0" applyFont="1" applyFill="1" applyBorder="1" applyAlignment="1">
      <alignment horizontal="left" vertical="center" wrapText="1" indent="2"/>
    </xf>
    <xf numFmtId="0" fontId="27" fillId="0" borderId="0" xfId="0" quotePrefix="1" applyFont="1" applyFill="1"/>
    <xf numFmtId="0" fontId="2" fillId="0" borderId="1" xfId="0" applyFont="1" applyFill="1" applyBorder="1" applyAlignment="1">
      <alignment horizontal="left" vertical="top"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2" xfId="0" applyFont="1" applyFill="1" applyBorder="1" applyAlignment="1">
      <alignment vertical="center" wrapText="1"/>
    </xf>
    <xf numFmtId="0" fontId="23" fillId="7" borderId="20" xfId="0" applyFont="1" applyFill="1" applyBorder="1" applyAlignment="1">
      <alignment vertical="center" wrapText="1"/>
    </xf>
    <xf numFmtId="0" fontId="2" fillId="0" borderId="21" xfId="0" applyFont="1" applyBorder="1" applyAlignment="1">
      <alignment vertical="center" wrapText="1"/>
    </xf>
    <xf numFmtId="0" fontId="24" fillId="0" borderId="0" xfId="0" applyFont="1" applyBorder="1" applyAlignment="1">
      <alignment vertical="center" wrapText="1"/>
    </xf>
    <xf numFmtId="0" fontId="2" fillId="0" borderId="23" xfId="0" applyFont="1" applyBorder="1" applyAlignment="1">
      <alignment vertical="center" wrapText="1"/>
    </xf>
    <xf numFmtId="0" fontId="2" fillId="0" borderId="26" xfId="0" applyFont="1" applyBorder="1" applyAlignment="1">
      <alignment vertical="center" wrapText="1"/>
    </xf>
    <xf numFmtId="0" fontId="24" fillId="0" borderId="0" xfId="0" applyFont="1" applyFill="1" applyBorder="1" applyAlignment="1">
      <alignment vertical="center" wrapText="1"/>
    </xf>
    <xf numFmtId="0" fontId="2" fillId="0" borderId="0" xfId="0" applyFont="1" applyBorder="1" applyAlignment="1">
      <alignment vertical="center" wrapText="1"/>
    </xf>
    <xf numFmtId="0" fontId="17" fillId="0" borderId="0" xfId="0" applyFont="1" applyBorder="1" applyAlignment="1">
      <alignment horizontal="left" vertical="center" wrapText="1" indent="2"/>
    </xf>
    <xf numFmtId="0" fontId="2" fillId="0" borderId="0" xfId="0" applyFont="1" applyFill="1" applyBorder="1" applyAlignment="1">
      <alignment vertical="center" wrapText="1"/>
    </xf>
    <xf numFmtId="0" fontId="17" fillId="0" borderId="0" xfId="0" applyFont="1" applyFill="1" applyBorder="1" applyAlignment="1">
      <alignment horizontal="left" vertical="center" wrapText="1" indent="2"/>
    </xf>
    <xf numFmtId="16" fontId="2" fillId="0" borderId="23" xfId="0" applyNumberFormat="1" applyFont="1" applyBorder="1" applyAlignment="1">
      <alignment horizontal="left" vertical="center" wrapText="1"/>
    </xf>
    <xf numFmtId="0" fontId="24" fillId="0" borderId="11" xfId="0" applyFont="1" applyBorder="1" applyAlignment="1">
      <alignment vertical="center" wrapText="1"/>
    </xf>
    <xf numFmtId="0" fontId="24" fillId="0" borderId="24" xfId="0" applyFont="1" applyBorder="1" applyAlignment="1">
      <alignment vertical="center" wrapText="1"/>
    </xf>
    <xf numFmtId="0" fontId="1" fillId="0" borderId="31" xfId="0" applyFont="1" applyBorder="1" applyAlignment="1">
      <alignment vertical="center"/>
    </xf>
    <xf numFmtId="0" fontId="7" fillId="3" borderId="32" xfId="0" applyFont="1" applyFill="1" applyBorder="1" applyAlignment="1">
      <alignment horizontal="center" vertical="center" wrapText="1"/>
    </xf>
    <xf numFmtId="0" fontId="11" fillId="4" borderId="33" xfId="0" applyFont="1" applyFill="1" applyBorder="1" applyAlignment="1">
      <alignment vertical="top"/>
    </xf>
    <xf numFmtId="0" fontId="2" fillId="5" borderId="34" xfId="0" applyFont="1" applyFill="1" applyBorder="1" applyAlignment="1">
      <alignment vertical="top" wrapText="1"/>
    </xf>
    <xf numFmtId="0" fontId="11" fillId="4" borderId="35" xfId="0" applyFont="1" applyFill="1" applyBorder="1" applyAlignment="1">
      <alignment vertical="top"/>
    </xf>
    <xf numFmtId="0" fontId="39" fillId="5" borderId="34" xfId="0" applyFont="1" applyFill="1" applyBorder="1" applyAlignment="1">
      <alignment vertical="top" wrapText="1"/>
    </xf>
    <xf numFmtId="0" fontId="2" fillId="5" borderId="36" xfId="0" applyFont="1" applyFill="1" applyBorder="1" applyAlignment="1">
      <alignment vertical="top" wrapText="1"/>
    </xf>
    <xf numFmtId="0" fontId="0" fillId="0" borderId="31" xfId="0" applyBorder="1"/>
    <xf numFmtId="0" fontId="2" fillId="0" borderId="13" xfId="0" applyFont="1" applyBorder="1" applyAlignment="1">
      <alignment vertical="center" wrapText="1"/>
    </xf>
    <xf numFmtId="0" fontId="2" fillId="0" borderId="12" xfId="0" applyFont="1" applyBorder="1" applyAlignment="1">
      <alignment vertical="center" wrapText="1"/>
    </xf>
    <xf numFmtId="0" fontId="24" fillId="0" borderId="28" xfId="0" applyFont="1" applyBorder="1" applyAlignment="1">
      <alignment vertical="center" wrapText="1"/>
    </xf>
    <xf numFmtId="0" fontId="24" fillId="0" borderId="27"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4" fillId="0" borderId="22" xfId="0" applyFont="1" applyBorder="1" applyAlignment="1">
      <alignment vertical="center" wrapText="1"/>
    </xf>
    <xf numFmtId="0" fontId="24"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9" xfId="0" applyFont="1" applyBorder="1" applyAlignment="1">
      <alignment vertical="center" wrapText="1"/>
    </xf>
    <xf numFmtId="0" fontId="2" fillId="0" borderId="29" xfId="0" applyFont="1" applyFill="1" applyBorder="1" applyAlignment="1">
      <alignment vertical="center" wrapText="1"/>
    </xf>
    <xf numFmtId="0" fontId="2" fillId="0" borderId="21" xfId="0" applyFont="1" applyFill="1" applyBorder="1" applyAlignment="1">
      <alignment vertical="center" wrapText="1"/>
    </xf>
    <xf numFmtId="0" fontId="2" fillId="0" borderId="26" xfId="0" applyFont="1" applyFill="1" applyBorder="1" applyAlignment="1">
      <alignment vertical="center" wrapText="1"/>
    </xf>
    <xf numFmtId="0" fontId="2" fillId="0" borderId="13" xfId="0" applyFont="1" applyFill="1" applyBorder="1" applyAlignment="1">
      <alignment vertical="center" wrapText="1"/>
    </xf>
    <xf numFmtId="0" fontId="2" fillId="0" borderId="0" xfId="0" applyFont="1" applyFill="1" applyBorder="1" applyAlignment="1">
      <alignment vertical="center" wrapText="1"/>
    </xf>
    <xf numFmtId="0" fontId="2" fillId="0" borderId="12" xfId="0" applyFont="1" applyFill="1" applyBorder="1" applyAlignment="1">
      <alignment vertical="center" wrapText="1"/>
    </xf>
    <xf numFmtId="0" fontId="43" fillId="0" borderId="28" xfId="0" applyFont="1" applyFill="1" applyBorder="1" applyAlignment="1">
      <alignment vertical="center" wrapText="1"/>
    </xf>
    <xf numFmtId="0" fontId="43" fillId="0" borderId="30" xfId="0" applyFont="1" applyFill="1" applyBorder="1" applyAlignment="1">
      <alignment vertical="center" wrapText="1"/>
    </xf>
    <xf numFmtId="0" fontId="43" fillId="0" borderId="27" xfId="0" applyFont="1" applyFill="1" applyBorder="1" applyAlignment="1">
      <alignment vertical="center" wrapText="1"/>
    </xf>
    <xf numFmtId="0" fontId="2" fillId="0" borderId="21" xfId="0" applyFont="1" applyBorder="1" applyAlignment="1">
      <alignment vertical="center" wrapText="1"/>
    </xf>
    <xf numFmtId="0" fontId="2" fillId="0" borderId="0" xfId="0" applyFont="1" applyBorder="1" applyAlignment="1">
      <alignment vertical="center" wrapText="1"/>
    </xf>
    <xf numFmtId="0" fontId="24" fillId="0" borderId="30" xfId="0" applyFont="1" applyBorder="1" applyAlignment="1">
      <alignment vertical="center" wrapText="1"/>
    </xf>
    <xf numFmtId="16" fontId="2" fillId="0" borderId="29" xfId="0" applyNumberFormat="1" applyFont="1" applyFill="1" applyBorder="1" applyAlignment="1">
      <alignment horizontal="left" vertical="center" wrapText="1"/>
    </xf>
    <xf numFmtId="16" fontId="2" fillId="0" borderId="21" xfId="0" applyNumberFormat="1" applyFont="1" applyFill="1" applyBorder="1" applyAlignment="1">
      <alignment horizontal="left" vertical="center" wrapText="1"/>
    </xf>
    <xf numFmtId="16" fontId="2" fillId="0" borderId="26" xfId="0" applyNumberFormat="1" applyFont="1" applyFill="1" applyBorder="1" applyAlignment="1">
      <alignment horizontal="left" vertical="center" wrapText="1"/>
    </xf>
    <xf numFmtId="0" fontId="24" fillId="0" borderId="28" xfId="0" applyFont="1" applyFill="1" applyBorder="1" applyAlignment="1">
      <alignment vertical="center" wrapText="1"/>
    </xf>
    <xf numFmtId="0" fontId="24" fillId="0" borderId="30" xfId="0" applyFont="1" applyFill="1" applyBorder="1" applyAlignment="1">
      <alignment vertical="center" wrapText="1"/>
    </xf>
    <xf numFmtId="0" fontId="24" fillId="0" borderId="27" xfId="0" applyFont="1" applyFill="1" applyBorder="1" applyAlignment="1">
      <alignment vertical="center" wrapText="1"/>
    </xf>
  </cellXfs>
  <cellStyles count="3">
    <cellStyle name="Comma 2" xfId="1"/>
    <cellStyle name="Hyperlink" xfId="2" builtinId="8"/>
    <cellStyle name="Normal" xfId="0" builtinId="0"/>
  </cellStyles>
  <dxfs count="88">
    <dxf>
      <fill>
        <patternFill>
          <bgColor rgb="FFFF0000"/>
        </patternFill>
      </fill>
    </dxf>
    <dxf>
      <fill>
        <patternFill>
          <bgColor theme="5" tint="0.39994506668294322"/>
        </patternFill>
      </fill>
    </dxf>
    <dxf>
      <fill>
        <patternFill>
          <bgColor rgb="FFFF0000"/>
        </patternFill>
      </fill>
    </dxf>
    <dxf>
      <fill>
        <patternFill>
          <bgColor theme="5" tint="0.39994506668294322"/>
        </patternFill>
      </fill>
    </dxf>
    <dxf>
      <font>
        <strike val="0"/>
      </font>
      <fill>
        <patternFill>
          <bgColor rgb="FF00B050"/>
        </patternFill>
      </fill>
    </dxf>
    <dxf>
      <fill>
        <patternFill>
          <bgColor rgb="FFFFC000"/>
        </patternFill>
      </fill>
    </dxf>
    <dxf>
      <fill>
        <patternFill>
          <bgColor rgb="FFFF0000"/>
        </patternFill>
      </fill>
    </dxf>
    <dxf>
      <fill>
        <patternFill>
          <bgColor theme="5" tint="0.39994506668294322"/>
        </patternFill>
      </fill>
    </dxf>
    <dxf>
      <fill>
        <patternFill>
          <bgColor rgb="FFFF0000"/>
        </patternFill>
      </fill>
    </dxf>
    <dxf>
      <fill>
        <patternFill>
          <bgColor theme="5" tint="0.39994506668294322"/>
        </patternFill>
      </fill>
    </dxf>
    <dxf>
      <font>
        <strike val="0"/>
      </font>
      <fill>
        <patternFill>
          <bgColor rgb="FF00B050"/>
        </patternFill>
      </fill>
    </dxf>
    <dxf>
      <fill>
        <patternFill>
          <bgColor rgb="FFFFC000"/>
        </patternFill>
      </fill>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2"/>
        <color theme="6" tint="-0.249977111117893"/>
        <name val="Arial"/>
        <scheme val="none"/>
      </font>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Arial"/>
        <scheme val="none"/>
      </font>
      <fill>
        <patternFill patternType="solid">
          <fgColor indexed="64"/>
          <bgColor rgb="FF1C1C1C"/>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top style="medium">
          <color rgb="FFFFFFFF"/>
        </top>
      </border>
    </dxf>
    <dxf>
      <border outline="0">
        <top style="medium">
          <color rgb="FFFFFFFF"/>
        </top>
        <bottom style="medium">
          <color rgb="FFFFFFFF"/>
        </bottom>
      </border>
    </dxf>
    <dxf>
      <border outline="0">
        <bottom style="medium">
          <color rgb="FFFFFFFF"/>
        </bottom>
      </border>
    </dxf>
    <dxf>
      <font>
        <b/>
        <i/>
        <strike val="0"/>
        <condense val="0"/>
        <extend val="0"/>
        <outline val="0"/>
        <shadow val="0"/>
        <u val="none"/>
        <vertAlign val="baseline"/>
        <sz val="11"/>
        <color theme="0"/>
        <name val="Arial"/>
        <scheme val="none"/>
      </font>
      <numFmt numFmtId="166" formatCode="[$-F800]dddd\,\ mmmm\ dd\,\ yyyy"/>
      <fill>
        <patternFill patternType="solid">
          <fgColor indexed="64"/>
          <bgColor theme="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2"/>
        <color theme="6" tint="-0.249977111117893"/>
        <name val="Arial"/>
        <scheme val="none"/>
      </font>
    </dxf>
    <dxf>
      <border diagonalUp="0" diagonalDown="0">
        <left style="medium">
          <color auto="1"/>
        </left>
        <right style="medium">
          <color auto="1"/>
        </right>
        <top style="medium">
          <color auto="1"/>
        </top>
        <bottom style="medium">
          <color auto="1"/>
        </bottom>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Arial"/>
        <scheme val="none"/>
      </font>
      <fill>
        <patternFill patternType="solid">
          <fgColor indexed="64"/>
          <bgColor rgb="FF1C1C1C"/>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166" formatCode="[$-F800]dddd\,\ mmmm\ dd\,\ yyyy"/>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top style="medium">
          <color rgb="FFFFFFFF"/>
        </top>
      </border>
    </dxf>
    <dxf>
      <border outline="0">
        <top style="medium">
          <color rgb="FFFFFFFF"/>
        </top>
        <bottom style="medium">
          <color rgb="FFFFFFFF"/>
        </bottom>
      </border>
    </dxf>
    <dxf>
      <border outline="0">
        <bottom style="medium">
          <color rgb="FFFFFFFF"/>
        </bottom>
      </border>
    </dxf>
    <dxf>
      <font>
        <b/>
        <i/>
        <strike val="0"/>
        <condense val="0"/>
        <extend val="0"/>
        <outline val="0"/>
        <shadow val="0"/>
        <u val="none"/>
        <vertAlign val="baseline"/>
        <sz val="11"/>
        <color theme="0"/>
        <name val="Arial"/>
        <scheme val="none"/>
      </font>
      <numFmt numFmtId="166" formatCode="[$-F800]dddd\,\ mmmm\ dd\,\ yyyy"/>
      <fill>
        <patternFill patternType="solid">
          <fgColor indexed="64"/>
          <bgColor theme="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i/>
        <strike val="0"/>
        <condense val="0"/>
        <extend val="0"/>
        <outline val="0"/>
        <shadow val="0"/>
        <u val="none"/>
        <vertAlign val="baseline"/>
        <sz val="9"/>
        <color theme="1"/>
        <name val="Arial"/>
        <scheme val="none"/>
      </font>
      <fill>
        <patternFill patternType="solid">
          <fgColor indexed="64"/>
          <bgColor rgb="FFE2E3E2"/>
        </patternFill>
      </fill>
      <alignment horizontal="center"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top style="medium">
          <color rgb="FFFFFFFF"/>
        </top>
      </border>
    </dxf>
    <dxf>
      <border outline="0">
        <top style="medium">
          <color auto="1"/>
        </top>
        <bottom style="medium">
          <color rgb="FFFFFFFF"/>
        </bottom>
      </border>
    </dxf>
    <dxf>
      <border outline="0">
        <bottom style="medium">
          <color rgb="FFFFFFFF"/>
        </bottom>
      </border>
    </dxf>
    <dxf>
      <font>
        <b/>
        <i val="0"/>
        <strike val="0"/>
        <condense val="0"/>
        <extend val="0"/>
        <outline val="0"/>
        <shadow val="0"/>
        <u val="none"/>
        <vertAlign val="baseline"/>
        <sz val="12"/>
        <color rgb="FFFFFFFF"/>
        <name val="Arial"/>
        <scheme val="none"/>
      </font>
      <fill>
        <patternFill patternType="solid">
          <fgColor indexed="64"/>
          <bgColor rgb="FF1C1C1C"/>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dxf>
    <dxf>
      <font>
        <b/>
        <i/>
        <strike val="0"/>
        <condense val="0"/>
        <extend val="0"/>
        <outline val="0"/>
        <shadow val="0"/>
        <u val="none"/>
        <vertAlign val="baseline"/>
        <sz val="9"/>
        <color theme="1"/>
        <name val="Arial"/>
        <scheme val="none"/>
      </font>
      <fill>
        <patternFill patternType="solid">
          <fgColor indexed="64"/>
          <bgColor rgb="FFE2E3E2"/>
        </patternFill>
      </fill>
      <alignment horizontal="center" vertical="top"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top style="medium">
          <color rgb="FFFFFFFF"/>
        </top>
      </border>
    </dxf>
    <dxf>
      <border outline="0">
        <top style="medium">
          <color auto="1"/>
        </top>
        <bottom style="medium">
          <color rgb="FFFFFFFF"/>
        </bottom>
      </border>
    </dxf>
    <dxf>
      <font>
        <b val="0"/>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general" vertical="top" textRotation="0" wrapText="1"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Arial"/>
        <scheme val="none"/>
      </font>
      <fill>
        <patternFill patternType="solid">
          <fgColor indexed="64"/>
          <bgColor rgb="FF1C1C1C"/>
        </patternFill>
      </fill>
      <alignment horizontal="center" vertical="center" textRotation="0" wrapText="1" indent="0" justifyLastLine="0" shrinkToFit="0" readingOrder="0"/>
    </dxf>
    <dxf>
      <font>
        <b/>
        <i/>
        <strike val="0"/>
      </font>
      <fill>
        <patternFill>
          <bgColor rgb="FFE2E3E2"/>
        </patternFill>
      </fill>
    </dxf>
    <dxf>
      <font>
        <b/>
        <i val="0"/>
        <color theme="0"/>
      </font>
      <fill>
        <patternFill>
          <bgColor theme="1"/>
        </patternFill>
      </fill>
      <border>
        <vertical/>
      </border>
    </dxf>
    <dxf>
      <font>
        <b val="0"/>
        <i val="0"/>
        <strike val="0"/>
        <color theme="1"/>
      </font>
      <fill>
        <patternFill>
          <bgColor rgb="FFF2F2F2"/>
        </patternFill>
      </fill>
      <border>
        <left style="thin">
          <color auto="1"/>
        </left>
        <right style="thin">
          <color auto="1"/>
        </right>
        <top style="thin">
          <color auto="1"/>
        </top>
        <bottom style="thin">
          <color auto="1"/>
        </bottom>
        <vertical style="thin">
          <color theme="0"/>
        </vertical>
        <horizontal style="thin">
          <color theme="0"/>
        </horizontal>
      </border>
    </dxf>
  </dxfs>
  <tableStyles count="1" defaultTableStyle="TableStyleMedium2" defaultPivotStyle="PivotStyleLight16">
    <tableStyle name="Style_DOF" pivot="0" count="3">
      <tableStyleElement type="wholeTable" dxfId="87"/>
      <tableStyleElement type="headerRow" dxfId="86"/>
      <tableStyleElement type="firstColumn" dxfId="85"/>
    </tableStyle>
  </tableStyles>
  <colors>
    <mruColors>
      <color rgb="FFBDDC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514350</xdr:colOff>
      <xdr:row>39</xdr:row>
      <xdr:rowOff>0</xdr:rowOff>
    </xdr:from>
    <xdr:to>
      <xdr:col>15</xdr:col>
      <xdr:colOff>114300</xdr:colOff>
      <xdr:row>39</xdr:row>
      <xdr:rowOff>514350</xdr:rowOff>
    </xdr:to>
    <xdr:sp macro="" textlink="">
      <xdr:nvSpPr>
        <xdr:cNvPr id="1028" name="Text Box 4">
          <a:extLst>
            <a:ext uri="{FF2B5EF4-FFF2-40B4-BE49-F238E27FC236}">
              <a16:creationId xmlns:a16="http://schemas.microsoft.com/office/drawing/2014/main" id="{00000000-0008-0000-0200-000004040000}"/>
            </a:ext>
          </a:extLst>
        </xdr:cNvPr>
        <xdr:cNvSpPr txBox="1">
          <a:spLocks noChangeArrowheads="1"/>
        </xdr:cNvSpPr>
      </xdr:nvSpPr>
      <xdr:spPr bwMode="auto">
        <a:xfrm>
          <a:off x="7219950" y="84267675"/>
          <a:ext cx="209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AU" sz="1200" b="1" i="0" u="none" strike="noStrike" baseline="0">
              <a:solidFill>
                <a:srgbClr val="FFFFFF"/>
              </a:solidFill>
              <a:latin typeface="Arial"/>
              <a:cs typeface="Arial"/>
            </a:rPr>
            <a:t>Toolkit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ance.gov.au/sites/default/files/PRIMA%20Forms%20of%20Financial%20Statements%20for%20Commonwealth%20Entities%20RD_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STRUCTURE"/>
      <sheetName val="Cover"/>
      <sheetName val="Navigation"/>
      <sheetName val="Validations"/>
      <sheetName val="Guidance"/>
      <sheetName val="Contents"/>
      <sheetName val="Certification"/>
      <sheetName val="DeptIS"/>
      <sheetName val="DeptBS"/>
      <sheetName val="DeptCE"/>
      <sheetName val="DeptCF"/>
      <sheetName val="AdminIS"/>
      <sheetName val="AdminBS"/>
      <sheetName val="AdminCE"/>
      <sheetName val="AdminCF"/>
      <sheetName val="Overview"/>
      <sheetName val="FPE1.1"/>
      <sheetName val="FPE1.2"/>
      <sheetName val="FPE1.3"/>
      <sheetName val="FPE2.1"/>
      <sheetName val="FPE2.2"/>
      <sheetName val="FPE2.3"/>
      <sheetName val="FPO3.1"/>
      <sheetName val="FPOPPE3.2"/>
      <sheetName val="FPOPPEA3.2"/>
      <sheetName val="FPO3.2"/>
      <sheetName val="FPO3.3"/>
      <sheetName val="FPO3.4"/>
      <sheetName val="FPO3.5"/>
      <sheetName val="FPO4.1"/>
      <sheetName val="FPOPPE4.2"/>
      <sheetName val="FPO4.2"/>
      <sheetName val="FPO4.3"/>
      <sheetName val="FPO4.4"/>
      <sheetName val="FPO4.5"/>
      <sheetName val="F5.1"/>
      <sheetName val="F5.2"/>
      <sheetName val="F5.3"/>
      <sheetName val="F5.4"/>
      <sheetName val="F5.5"/>
      <sheetName val="PR6.1"/>
      <sheetName val="PR6.2"/>
      <sheetName val="PR6.3"/>
      <sheetName val="MU7.1"/>
      <sheetName val="MU7.2"/>
      <sheetName val="MUL7.2"/>
      <sheetName val="MUA7.2"/>
      <sheetName val="MU7.3"/>
      <sheetName val="MUL7.3"/>
      <sheetName val="MUA7.3"/>
      <sheetName val="MU7.4"/>
      <sheetName val="MU7.5"/>
      <sheetName val="OI8.1"/>
      <sheetName val="OI8.2"/>
      <sheetName val="OI8.3"/>
      <sheetName val="Audit Report"/>
    </sheetNames>
    <sheetDataSet>
      <sheetData sheetId="0">
        <row r="2">
          <cell r="B2" t="str">
            <v>20x2</v>
          </cell>
        </row>
        <row r="3">
          <cell r="B3" t="str">
            <v>20x1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ables/table1.xml><?xml version="1.0" encoding="utf-8"?>
<table xmlns="http://schemas.openxmlformats.org/spreadsheetml/2006/main" id="4" name="Table5" displayName="Table5" ref="A2:H77" totalsRowShown="0" headerRowDxfId="84" dataDxfId="82" headerRowBorderDxfId="83" tableBorderDxfId="81" totalsRowBorderDxfId="80">
  <autoFilter ref="A2:H77"/>
  <tableColumns count="8">
    <tableColumn id="1" name="Ref" dataDxfId="79"/>
    <tableColumn id="2" name="Action required" dataDxfId="78"/>
    <tableColumn id="3" name="Due date" dataDxfId="77"/>
    <tableColumn id="4" name="Responsibility" dataDxfId="76"/>
    <tableColumn id="8" name="Assigned Officer" dataDxfId="75"/>
    <tableColumn id="6" name="Completed" dataDxfId="74"/>
    <tableColumn id="7" name="Date completed" dataDxfId="73"/>
    <tableColumn id="5" name="Comment" dataDxfId="72"/>
  </tableColumns>
  <tableStyleInfo name="Style_DOF" showFirstColumn="0" showLastColumn="0" showRowStripes="1" showColumnStripes="0"/>
  <extLst>
    <ext xmlns:x14="http://schemas.microsoft.com/office/spreadsheetml/2009/9/main" uri="{504A1905-F514-4f6f-8877-14C23A59335A}">
      <x14:table altText="Schedule of Activites" altTextSummary="This schedule of activities outlines the activities to be completed in the preparation process from initial planning through to finalisation, including the timeline and responsibility for the completion of each activity. The columns are from left to right a tracking reference number, description of the action required, due date, who is responsible (using a key from the below table) and a comment. _x000d__x000a_"/>
    </ext>
  </extLst>
</table>
</file>

<file path=xl/tables/table2.xml><?xml version="1.0" encoding="utf-8"?>
<table xmlns="http://schemas.openxmlformats.org/spreadsheetml/2006/main" id="5" name="Table6" displayName="Table6" ref="A79:B87" totalsRowShown="0" headerRowDxfId="71" headerRowBorderDxfId="70" tableBorderDxfId="69" totalsRowBorderDxfId="68">
  <autoFilter ref="A79:B87"/>
  <tableColumns count="2">
    <tableColumn id="1" name="KEY" dataDxfId="67"/>
    <tableColumn id="2" name="Description" dataDxfId="66"/>
  </tableColumns>
  <tableStyleInfo name="Style_DOF" showFirstColumn="0" showLastColumn="0" showRowStripes="1" showColumnStripes="0"/>
  <extLst>
    <ext xmlns:x14="http://schemas.microsoft.com/office/spreadsheetml/2009/9/main" uri="{504A1905-F514-4f6f-8877-14C23A59335A}">
      <x14:table altText="Responsibility Key" altTextSummary="This table is a key to the responsibility column in the Schedule of Activities. "/>
    </ext>
  </extLst>
</table>
</file>

<file path=xl/tables/table3.xml><?xml version="1.0" encoding="utf-8"?>
<table xmlns="http://schemas.openxmlformats.org/spreadsheetml/2006/main" id="1" name="Table2" displayName="Table2" ref="B244:C259" totalsRowShown="0" headerRowDxfId="65" headerRowBorderDxfId="64" tableBorderDxfId="63" totalsRowBorderDxfId="62">
  <autoFilter ref="B244:C259"/>
  <tableColumns count="2">
    <tableColumn id="1" name="Items" dataDxfId="61"/>
    <tableColumn id="2" name="Dates" dataDxfId="60"/>
  </tableColumns>
  <tableStyleInfo name="Style_DOF" showFirstColumn="0" showLastColumn="0" showRowStripes="1" showColumnStripes="0"/>
  <extLst>
    <ext xmlns:x14="http://schemas.microsoft.com/office/spreadsheetml/2009/9/main" uri="{504A1905-F514-4f6f-8877-14C23A59335A}">
      <x14:table altText="ANAO Key Dates" altTextSummary="This is a small table of example key dates in relation to the ANAO requirements. "/>
    </ext>
  </extLst>
</table>
</file>

<file path=xl/tables/table4.xml><?xml version="1.0" encoding="utf-8"?>
<table xmlns="http://schemas.openxmlformats.org/spreadsheetml/2006/main" id="2" name="Table3" displayName="Table3" ref="A5:Q241" totalsRowShown="0" headerRowDxfId="59" dataDxfId="57" headerRowBorderDxfId="58" tableBorderDxfId="56">
  <autoFilter ref="A5:Q241"/>
  <tableColumns count="17">
    <tableColumn id="1" name="Phase" dataDxfId="55"/>
    <tableColumn id="2" name="Task name" dataDxfId="54"/>
    <tableColumn id="3" name="Start" dataDxfId="53"/>
    <tableColumn id="4" name="Finish" dataDxfId="52"/>
    <tableColumn id="5" name="43502" dataDxfId="51">
      <calculatedColumnFormula>IF(D6="","",(+D6-$E$5))</calculatedColumnFormula>
    </tableColumn>
    <tableColumn id="6" name="Overdue" dataDxfId="50">
      <calculatedColumnFormula>IF(G6="Completed","",IF(E6&lt;0,"Overdue",""))</calculatedColumnFormula>
    </tableColumn>
    <tableColumn id="7" name="Status " dataDxfId="49"/>
    <tableColumn id="8" name="Comments" dataDxfId="48"/>
    <tableColumn id="9" name="Primary resource" dataDxfId="47"/>
    <tableColumn id="10" name="Secondary resource" dataDxfId="46"/>
    <tableColumn id="11" name="Submitted for review" dataDxfId="45"/>
    <tableColumn id="12" name="First review" dataDxfId="44"/>
    <tableColumn id="13" name="Edits processed" dataDxfId="43"/>
    <tableColumn id="14" name="Manager review" dataDxfId="42"/>
    <tableColumn id="15" name="Edits processed2" dataDxfId="41"/>
    <tableColumn id="16" name="Cleared" dataDxfId="40"/>
    <tableColumn id="17" name="Additional comments" dataDxfId="39"/>
  </tableColumns>
  <tableStyleInfo name="Style_DOF" showFirstColumn="0" showLastColumn="0" showRowStripes="1" showColumnStripes="0"/>
  <extLst>
    <ext xmlns:x14="http://schemas.microsoft.com/office/spreadsheetml/2009/9/main" uri="{504A1905-F514-4f6f-8877-14C23A59335A}">
      <x14:table altText="Financial Statements Project Plan" altTextSummary="This example project plan outlines the activities to be completed in the preparation process, including the timeline and responsibility for the completion of each activity and its status. The First Column highlights which phase of the project the task relates too. "/>
    </ext>
  </extLst>
</table>
</file>

<file path=xl/tables/table5.xml><?xml version="1.0" encoding="utf-8"?>
<table xmlns="http://schemas.openxmlformats.org/spreadsheetml/2006/main" id="3" name="Table24" displayName="Table24" ref="B244:C258" totalsRowShown="0" headerRowDxfId="38" headerRowBorderDxfId="37" tableBorderDxfId="36" totalsRowBorderDxfId="35">
  <autoFilter ref="B244:C258"/>
  <tableColumns count="2">
    <tableColumn id="1" name="Items" dataDxfId="34"/>
    <tableColumn id="2" name="Dates" dataDxfId="33"/>
  </tableColumns>
  <tableStyleInfo name="Style_DOF" showFirstColumn="0" showLastColumn="0" showRowStripes="1" showColumnStripes="0"/>
  <extLst>
    <ext xmlns:x14="http://schemas.microsoft.com/office/spreadsheetml/2009/9/main" uri="{504A1905-F514-4f6f-8877-14C23A59335A}">
      <x14:table altText="ANAO Key Dates" altTextSummary="This is a small table of example key dates in relation to the ANAO requirements. "/>
    </ext>
  </extLst>
</table>
</file>

<file path=xl/tables/table6.xml><?xml version="1.0" encoding="utf-8"?>
<table xmlns="http://schemas.openxmlformats.org/spreadsheetml/2006/main" id="6" name="Table37" displayName="Table37" ref="A5:Q241" totalsRowShown="0" headerRowDxfId="32" dataDxfId="30" headerRowBorderDxfId="31" tableBorderDxfId="29">
  <autoFilter ref="A5:Q241"/>
  <tableColumns count="17">
    <tableColumn id="1" name="Phase" dataDxfId="28"/>
    <tableColumn id="2" name="Task name" dataDxfId="27"/>
    <tableColumn id="3" name="Start" dataDxfId="26"/>
    <tableColumn id="4" name="Finish" dataDxfId="25"/>
    <tableColumn id="5" name="43502" dataDxfId="24">
      <calculatedColumnFormula>IF(D6="","",(+D6-$E$5))</calculatedColumnFormula>
    </tableColumn>
    <tableColumn id="6" name="Overdue" dataDxfId="23">
      <calculatedColumnFormula>IF(G6="Completed","",IF(E6&lt;0,"Overdue",""))</calculatedColumnFormula>
    </tableColumn>
    <tableColumn id="7" name="Status " dataDxfId="22"/>
    <tableColumn id="8" name="Comments" dataDxfId="21"/>
    <tableColumn id="9" name="Primary resource" dataDxfId="20"/>
    <tableColumn id="10" name="Secondary resource" dataDxfId="19"/>
    <tableColumn id="11" name="Submitted for review" dataDxfId="18"/>
    <tableColumn id="12" name="First review" dataDxfId="17"/>
    <tableColumn id="13" name="Edits processed" dataDxfId="16"/>
    <tableColumn id="14" name="Manager review" dataDxfId="15"/>
    <tableColumn id="15" name="Edits processed2" dataDxfId="14"/>
    <tableColumn id="16" name="Cleared" dataDxfId="13"/>
    <tableColumn id="17" name="Additional comments" dataDxfId="12"/>
  </tableColumns>
  <tableStyleInfo name="Style_DOF" showFirstColumn="0" showLastColumn="0" showRowStripes="1" showColumnStripes="0"/>
  <extLst>
    <ext xmlns:x14="http://schemas.microsoft.com/office/spreadsheetml/2009/9/main" uri="{504A1905-F514-4f6f-8877-14C23A59335A}">
      <x14:table altText="Financial Statements Project Plan" altTextSummary="This example project plan outlines the activities to be completed in the preparation process, including the timeline and responsibility for the completion of each activity and its status. The First Column highlights which phase of the project the task relates too.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nance.gov.au/sites/default/files/2019-11/template-schedule-of-activities.xlsx" TargetMode="External"/><Relationship Id="rId2" Type="http://schemas.openxmlformats.org/officeDocument/2006/relationships/hyperlink" Target="https://www.finance.gov.au/sites/default/files/2019-11/checklist-developing-a-schedule-of-activities.docx" TargetMode="External"/><Relationship Id="rId1" Type="http://schemas.openxmlformats.org/officeDocument/2006/relationships/hyperlink" Target="https://www.finance.gov.au/sites/default/files/2019-11/example-financial-statements-project-plan.xlsx" TargetMode="External"/><Relationship Id="rId5" Type="http://schemas.openxmlformats.org/officeDocument/2006/relationships/printerSettings" Target="../printerSettings/printerSettings1.bin"/><Relationship Id="rId4" Type="http://schemas.openxmlformats.org/officeDocument/2006/relationships/hyperlink" Target="https://www.finance.gov.au/sites/default/files/2019-11/example-financial-statements-reporting-timetable.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D22"/>
  <sheetViews>
    <sheetView workbookViewId="0">
      <selection activeCell="B26" sqref="B26"/>
    </sheetView>
  </sheetViews>
  <sheetFormatPr defaultRowHeight="14.4" x14ac:dyDescent="0.3"/>
  <cols>
    <col min="1" max="1" width="15.33203125" customWidth="1"/>
    <col min="2" max="2" width="95.33203125" bestFit="1" customWidth="1"/>
    <col min="3" max="3" width="17.6640625" customWidth="1"/>
    <col min="4" max="4" width="93" bestFit="1" customWidth="1"/>
    <col min="5" max="5" width="40" bestFit="1" customWidth="1"/>
    <col min="6" max="6" width="22.6640625" bestFit="1" customWidth="1"/>
  </cols>
  <sheetData>
    <row r="3" spans="2:4" x14ac:dyDescent="0.3">
      <c r="B3" s="34" t="s">
        <v>0</v>
      </c>
    </row>
    <row r="4" spans="2:4" x14ac:dyDescent="0.3">
      <c r="B4" s="107" t="s">
        <v>1</v>
      </c>
      <c r="D4" s="115">
        <v>44606</v>
      </c>
    </row>
    <row r="5" spans="2:4" x14ac:dyDescent="0.3">
      <c r="B5" s="107" t="s">
        <v>2</v>
      </c>
      <c r="D5" t="s">
        <v>3</v>
      </c>
    </row>
    <row r="6" spans="2:4" x14ac:dyDescent="0.3">
      <c r="B6" s="107" t="s">
        <v>4</v>
      </c>
      <c r="D6" t="s">
        <v>5</v>
      </c>
    </row>
    <row r="7" spans="2:4" x14ac:dyDescent="0.3">
      <c r="B7" s="107" t="s">
        <v>6</v>
      </c>
      <c r="D7" t="s">
        <v>7</v>
      </c>
    </row>
    <row r="8" spans="2:4" x14ac:dyDescent="0.3">
      <c r="D8" t="s">
        <v>8</v>
      </c>
    </row>
    <row r="10" spans="2:4" x14ac:dyDescent="0.3">
      <c r="B10" s="112" t="s">
        <v>9</v>
      </c>
      <c r="D10" t="s">
        <v>10</v>
      </c>
    </row>
    <row r="11" spans="2:4" x14ac:dyDescent="0.3">
      <c r="B11" s="112" t="s">
        <v>11</v>
      </c>
    </row>
    <row r="12" spans="2:4" x14ac:dyDescent="0.3">
      <c r="B12" s="112" t="s">
        <v>12</v>
      </c>
    </row>
    <row r="13" spans="2:4" x14ac:dyDescent="0.3">
      <c r="B13" s="112" t="s">
        <v>13</v>
      </c>
    </row>
    <row r="14" spans="2:4" x14ac:dyDescent="0.3">
      <c r="B14" s="112" t="s">
        <v>14</v>
      </c>
    </row>
    <row r="15" spans="2:4" x14ac:dyDescent="0.3">
      <c r="B15" s="112" t="s">
        <v>15</v>
      </c>
    </row>
    <row r="16" spans="2:4" ht="43.2" x14ac:dyDescent="0.3">
      <c r="B16" s="113" t="s">
        <v>16</v>
      </c>
    </row>
    <row r="17" spans="1:2" ht="28.8" x14ac:dyDescent="0.3">
      <c r="B17" s="113" t="s">
        <v>17</v>
      </c>
    </row>
    <row r="18" spans="1:2" x14ac:dyDescent="0.3">
      <c r="B18" s="112" t="s">
        <v>18</v>
      </c>
    </row>
    <row r="19" spans="1:2" x14ac:dyDescent="0.3">
      <c r="B19" s="112" t="s">
        <v>19</v>
      </c>
    </row>
    <row r="21" spans="1:2" x14ac:dyDescent="0.3">
      <c r="A21" s="110"/>
      <c r="B21" t="s">
        <v>20</v>
      </c>
    </row>
    <row r="22" spans="1:2" x14ac:dyDescent="0.3">
      <c r="A22" s="111"/>
      <c r="B22" t="s">
        <v>21</v>
      </c>
    </row>
  </sheetData>
  <hyperlinks>
    <hyperlink ref="B6" r:id="rId1" display="https://www.finance.gov.au/sites/default/files/2019-11/example-financial-statements-project-plan.xlsx"/>
    <hyperlink ref="B7" r:id="rId2" display="https://www.finance.gov.au/sites/default/files/2019-11/checklist-developing-a-schedule-of-activities.docx"/>
    <hyperlink ref="B4" r:id="rId3" display="https://www.finance.gov.au/sites/default/files/2019-11/template-schedule-of-activities.xlsx"/>
    <hyperlink ref="B5" r:id="rId4" display="https://www.finance.gov.au/sites/default/files/2019-11/example-financial-statements-reporting-timetable.docx"/>
  </hyperlinks>
  <pageMargins left="0.7" right="0.7" top="0.75" bottom="0.75" header="0.3" footer="0.3"/>
  <pageSetup paperSize="9"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0"/>
  <sheetViews>
    <sheetView view="pageBreakPreview" zoomScaleNormal="100" zoomScaleSheetLayoutView="100" workbookViewId="0">
      <selection activeCell="A7" sqref="A7"/>
    </sheetView>
  </sheetViews>
  <sheetFormatPr defaultRowHeight="14.4" x14ac:dyDescent="0.3"/>
  <cols>
    <col min="1" max="1" width="161.5546875" customWidth="1"/>
    <col min="2" max="2" width="85.5546875" customWidth="1"/>
  </cols>
  <sheetData>
    <row r="1" spans="1:5" ht="46.8" customHeight="1" x14ac:dyDescent="0.3">
      <c r="A1" s="24" t="s">
        <v>566</v>
      </c>
      <c r="B1" s="14"/>
      <c r="C1" s="14"/>
      <c r="D1" s="14"/>
      <c r="E1" s="14"/>
    </row>
    <row r="2" spans="1:5" ht="26.25" customHeight="1" x14ac:dyDescent="0.3">
      <c r="A2" s="25" t="s">
        <v>538</v>
      </c>
      <c r="B2" s="13"/>
      <c r="C2" s="13"/>
      <c r="D2" s="13"/>
      <c r="E2" s="13"/>
    </row>
    <row r="3" spans="1:5" ht="220.8" x14ac:dyDescent="0.3">
      <c r="A3" s="26" t="s">
        <v>569</v>
      </c>
    </row>
    <row r="4" spans="1:5" ht="124.2" x14ac:dyDescent="0.3">
      <c r="A4" s="26" t="s">
        <v>570</v>
      </c>
    </row>
    <row r="5" spans="1:5" ht="69" x14ac:dyDescent="0.3">
      <c r="A5" s="26" t="s">
        <v>568</v>
      </c>
    </row>
    <row r="6" spans="1:5" ht="110.4" x14ac:dyDescent="0.3">
      <c r="A6" s="26" t="s">
        <v>571</v>
      </c>
    </row>
    <row r="14" spans="1:5" ht="18.600000000000001" x14ac:dyDescent="0.3">
      <c r="A14" s="4"/>
    </row>
    <row r="41" spans="1:1" x14ac:dyDescent="0.3">
      <c r="A41" s="5"/>
    </row>
    <row r="52" spans="1:1" ht="15.6" x14ac:dyDescent="0.3">
      <c r="A52" s="6"/>
    </row>
    <row r="53" spans="1:1" ht="18.600000000000001" x14ac:dyDescent="0.3">
      <c r="A53" s="7"/>
    </row>
    <row r="54" spans="1:1" ht="18.600000000000001" x14ac:dyDescent="0.3">
      <c r="A54" s="7"/>
    </row>
    <row r="56" spans="1:1" x14ac:dyDescent="0.3">
      <c r="A56" s="8"/>
    </row>
    <row r="57" spans="1:1" x14ac:dyDescent="0.3">
      <c r="A57" s="8"/>
    </row>
    <row r="58" spans="1:1" x14ac:dyDescent="0.3">
      <c r="A58" s="9"/>
    </row>
    <row r="59" spans="1:1" x14ac:dyDescent="0.3">
      <c r="A59" s="9"/>
    </row>
    <row r="60" spans="1:1" x14ac:dyDescent="0.3">
      <c r="A60"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1"/>
    </row>
    <row r="70" spans="1:1" x14ac:dyDescent="0.3">
      <c r="A70" s="10"/>
    </row>
  </sheetData>
  <pageMargins left="0.70866141732283472" right="0.70866141732283472" top="0.94488188976377963" bottom="0.74803149606299213" header="0.31496062992125984" footer="0.31496062992125984"/>
  <pageSetup paperSize="9" scale="78" orientation="landscape" r:id="rId1"/>
  <headerFooter>
    <oddHeader>&amp;R
&amp;"Arial,Regular"&amp;9Department of Finance
 Financial Statements Better Practice Guide 
 Template: Schedule of activities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view="pageBreakPreview" zoomScale="115" zoomScaleNormal="100" zoomScaleSheetLayoutView="115" workbookViewId="0">
      <pane xSplit="3" ySplit="3" topLeftCell="D16" activePane="bottomRight" state="frozen"/>
      <selection pane="topRight" activeCell="B14" sqref="B14"/>
      <selection pane="bottomLeft" activeCell="B14" sqref="B14"/>
      <selection pane="bottomRight" activeCell="D22" sqref="D22"/>
    </sheetView>
  </sheetViews>
  <sheetFormatPr defaultRowHeight="14.4" x14ac:dyDescent="0.3"/>
  <cols>
    <col min="1" max="1" width="9.77734375" customWidth="1"/>
    <col min="2" max="2" width="55.109375" customWidth="1"/>
    <col min="3" max="3" width="17.6640625" style="3" customWidth="1"/>
    <col min="4" max="5" width="19" customWidth="1"/>
    <col min="6" max="6" width="18.33203125" customWidth="1"/>
    <col min="7" max="7" width="18" customWidth="1"/>
    <col min="8" max="8" width="31.6640625" style="163" customWidth="1"/>
  </cols>
  <sheetData>
    <row r="1" spans="1:8" ht="21" x14ac:dyDescent="0.3">
      <c r="A1" s="15" t="s">
        <v>22</v>
      </c>
      <c r="B1" s="15"/>
      <c r="C1" s="15"/>
      <c r="D1" s="15"/>
      <c r="E1" s="15"/>
      <c r="F1" s="15"/>
      <c r="G1" s="15"/>
      <c r="H1" s="156"/>
    </row>
    <row r="2" spans="1:8" ht="16.2" thickBot="1" x14ac:dyDescent="0.35">
      <c r="A2" s="22" t="s">
        <v>23</v>
      </c>
      <c r="B2" s="17" t="s">
        <v>24</v>
      </c>
      <c r="C2" s="17" t="s">
        <v>25</v>
      </c>
      <c r="D2" s="17" t="s">
        <v>26</v>
      </c>
      <c r="E2" s="17" t="s">
        <v>27</v>
      </c>
      <c r="F2" s="17" t="s">
        <v>28</v>
      </c>
      <c r="G2" s="17" t="s">
        <v>29</v>
      </c>
      <c r="H2" s="157" t="s">
        <v>30</v>
      </c>
    </row>
    <row r="3" spans="1:8" ht="15" thickBot="1" x14ac:dyDescent="0.35">
      <c r="A3" s="23" t="s">
        <v>31</v>
      </c>
      <c r="B3" s="21"/>
      <c r="C3" s="16"/>
      <c r="D3" s="16"/>
      <c r="E3" s="16"/>
      <c r="F3" s="16"/>
      <c r="G3" s="16"/>
      <c r="H3" s="158"/>
    </row>
    <row r="4" spans="1:8" ht="15" thickBot="1" x14ac:dyDescent="0.35">
      <c r="A4" s="116">
        <v>1</v>
      </c>
      <c r="B4" s="12" t="s">
        <v>32</v>
      </c>
      <c r="C4" s="12" t="s">
        <v>33</v>
      </c>
      <c r="D4" s="12" t="s">
        <v>34</v>
      </c>
      <c r="E4" s="12"/>
      <c r="F4" s="12"/>
      <c r="G4" s="12"/>
      <c r="H4" s="159"/>
    </row>
    <row r="5" spans="1:8" ht="15" thickBot="1" x14ac:dyDescent="0.35">
      <c r="A5" s="116">
        <v>2</v>
      </c>
      <c r="B5" s="20" t="s">
        <v>35</v>
      </c>
      <c r="C5" s="12" t="s">
        <v>33</v>
      </c>
      <c r="D5" s="12" t="s">
        <v>34</v>
      </c>
      <c r="E5" s="12"/>
      <c r="F5" s="12" t="s">
        <v>36</v>
      </c>
      <c r="G5" s="12"/>
      <c r="H5" s="159"/>
    </row>
    <row r="6" spans="1:8" ht="40.200000000000003" thickBot="1" x14ac:dyDescent="0.35">
      <c r="A6" s="116">
        <v>3</v>
      </c>
      <c r="B6" s="20" t="s">
        <v>37</v>
      </c>
      <c r="C6" s="12" t="s">
        <v>33</v>
      </c>
      <c r="D6" s="12" t="s">
        <v>38</v>
      </c>
      <c r="E6" s="12"/>
      <c r="F6" s="12"/>
      <c r="G6" s="12"/>
      <c r="H6" s="159"/>
    </row>
    <row r="7" spans="1:8" ht="15" thickBot="1" x14ac:dyDescent="0.35">
      <c r="A7" s="116">
        <v>4</v>
      </c>
      <c r="B7" s="27" t="s">
        <v>39</v>
      </c>
      <c r="C7" s="12" t="s">
        <v>33</v>
      </c>
      <c r="D7" s="12" t="s">
        <v>40</v>
      </c>
      <c r="E7" s="12"/>
      <c r="F7" s="12"/>
      <c r="G7" s="12"/>
      <c r="H7" s="159"/>
    </row>
    <row r="8" spans="1:8" ht="15" thickBot="1" x14ac:dyDescent="0.35">
      <c r="A8" s="116">
        <v>5</v>
      </c>
      <c r="B8" s="27" t="s">
        <v>41</v>
      </c>
      <c r="C8" s="12" t="s">
        <v>33</v>
      </c>
      <c r="D8" s="12" t="s">
        <v>34</v>
      </c>
      <c r="E8" s="12"/>
      <c r="F8" s="12"/>
      <c r="G8" s="12"/>
      <c r="H8" s="159"/>
    </row>
    <row r="9" spans="1:8" ht="27" thickBot="1" x14ac:dyDescent="0.35">
      <c r="A9" s="116">
        <v>6</v>
      </c>
      <c r="B9" s="27" t="s">
        <v>42</v>
      </c>
      <c r="C9" s="12" t="s">
        <v>33</v>
      </c>
      <c r="D9" s="12" t="s">
        <v>34</v>
      </c>
      <c r="E9" s="12"/>
      <c r="F9" s="12"/>
      <c r="G9" s="12"/>
      <c r="H9" s="159"/>
    </row>
    <row r="10" spans="1:8" ht="15" thickBot="1" x14ac:dyDescent="0.35">
      <c r="A10" s="23" t="s">
        <v>43</v>
      </c>
      <c r="B10" s="23"/>
      <c r="C10" s="23"/>
      <c r="D10" s="23"/>
      <c r="E10" s="23"/>
      <c r="F10" s="23"/>
      <c r="G10" s="23"/>
      <c r="H10" s="160"/>
    </row>
    <row r="11" spans="1:8" ht="27" thickBot="1" x14ac:dyDescent="0.35">
      <c r="A11" s="116">
        <v>7</v>
      </c>
      <c r="B11" s="114" t="s">
        <v>44</v>
      </c>
      <c r="C11" s="114" t="s">
        <v>33</v>
      </c>
      <c r="D11" s="114" t="s">
        <v>34</v>
      </c>
      <c r="E11" s="114"/>
      <c r="F11" s="114"/>
      <c r="G11" s="114"/>
      <c r="H11" s="161"/>
    </row>
    <row r="12" spans="1:8" ht="27" thickBot="1" x14ac:dyDescent="0.35">
      <c r="A12" s="116">
        <v>8</v>
      </c>
      <c r="B12" s="20" t="s">
        <v>45</v>
      </c>
      <c r="C12" s="12" t="s">
        <v>33</v>
      </c>
      <c r="D12" s="12" t="s">
        <v>46</v>
      </c>
      <c r="E12" s="12"/>
      <c r="F12" s="12"/>
      <c r="G12" s="12"/>
      <c r="H12" s="159"/>
    </row>
    <row r="13" spans="1:8" ht="40.200000000000003" thickBot="1" x14ac:dyDescent="0.35">
      <c r="A13" s="116">
        <v>9</v>
      </c>
      <c r="B13" s="117" t="s">
        <v>47</v>
      </c>
      <c r="C13" s="12" t="s">
        <v>33</v>
      </c>
      <c r="D13" s="12" t="s">
        <v>46</v>
      </c>
      <c r="E13" s="12"/>
      <c r="F13" s="12"/>
      <c r="G13" s="12"/>
      <c r="H13" s="159"/>
    </row>
    <row r="14" spans="1:8" ht="40.200000000000003" thickBot="1" x14ac:dyDescent="0.35">
      <c r="A14" s="116">
        <v>10</v>
      </c>
      <c r="B14" s="119" t="s">
        <v>48</v>
      </c>
      <c r="C14" s="12" t="s">
        <v>33</v>
      </c>
      <c r="D14" s="12" t="s">
        <v>34</v>
      </c>
      <c r="E14" s="12"/>
      <c r="F14" s="12"/>
      <c r="G14" s="12"/>
      <c r="H14" s="159"/>
    </row>
    <row r="15" spans="1:8" ht="27" thickBot="1" x14ac:dyDescent="0.35">
      <c r="A15" s="116">
        <v>11</v>
      </c>
      <c r="B15" s="117" t="s">
        <v>49</v>
      </c>
      <c r="C15" s="12" t="s">
        <v>33</v>
      </c>
      <c r="D15" s="12" t="s">
        <v>34</v>
      </c>
      <c r="E15" s="12"/>
      <c r="F15" s="12"/>
      <c r="G15" s="12"/>
      <c r="H15" s="159"/>
    </row>
    <row r="16" spans="1:8" ht="15" thickBot="1" x14ac:dyDescent="0.35">
      <c r="A16" s="116">
        <v>12</v>
      </c>
      <c r="B16" s="117" t="s">
        <v>50</v>
      </c>
      <c r="C16" s="12" t="s">
        <v>33</v>
      </c>
      <c r="D16" s="12" t="s">
        <v>51</v>
      </c>
      <c r="E16" s="12"/>
      <c r="F16" s="12"/>
      <c r="G16" s="12"/>
      <c r="H16" s="159"/>
    </row>
    <row r="17" spans="1:8" ht="40.200000000000003" thickBot="1" x14ac:dyDescent="0.35">
      <c r="A17" s="116">
        <v>13</v>
      </c>
      <c r="B17" s="117" t="s">
        <v>52</v>
      </c>
      <c r="C17" s="12" t="s">
        <v>33</v>
      </c>
      <c r="D17" s="12" t="s">
        <v>53</v>
      </c>
      <c r="E17" s="12"/>
      <c r="F17" s="12"/>
      <c r="G17" s="12"/>
      <c r="H17" s="159"/>
    </row>
    <row r="18" spans="1:8" ht="27" thickBot="1" x14ac:dyDescent="0.35">
      <c r="A18" s="116">
        <v>14</v>
      </c>
      <c r="B18" s="117" t="s">
        <v>54</v>
      </c>
      <c r="C18" s="12" t="s">
        <v>33</v>
      </c>
      <c r="D18" s="12" t="s">
        <v>34</v>
      </c>
      <c r="E18" s="12"/>
      <c r="F18" s="12"/>
      <c r="G18" s="12"/>
      <c r="H18" s="159"/>
    </row>
    <row r="19" spans="1:8" ht="66.599999999999994" thickBot="1" x14ac:dyDescent="0.35">
      <c r="A19" s="116">
        <v>15</v>
      </c>
      <c r="B19" s="117" t="s">
        <v>55</v>
      </c>
      <c r="C19" s="12" t="s">
        <v>33</v>
      </c>
      <c r="D19" s="12" t="s">
        <v>46</v>
      </c>
      <c r="E19" s="12"/>
      <c r="F19" s="12"/>
      <c r="G19" s="12"/>
      <c r="H19" s="159"/>
    </row>
    <row r="20" spans="1:8" ht="27" thickBot="1" x14ac:dyDescent="0.35">
      <c r="A20" s="116">
        <v>16</v>
      </c>
      <c r="B20" s="12" t="s">
        <v>56</v>
      </c>
      <c r="C20" s="12" t="s">
        <v>33</v>
      </c>
      <c r="D20" s="12" t="s">
        <v>34</v>
      </c>
      <c r="E20" s="12"/>
      <c r="F20" s="12"/>
      <c r="G20" s="12"/>
      <c r="H20" s="159"/>
    </row>
    <row r="21" spans="1:8" ht="15" thickBot="1" x14ac:dyDescent="0.35">
      <c r="A21" s="116">
        <v>17</v>
      </c>
      <c r="B21" s="12" t="s">
        <v>57</v>
      </c>
      <c r="C21" s="12" t="s">
        <v>33</v>
      </c>
      <c r="D21" s="12" t="s">
        <v>34</v>
      </c>
      <c r="E21" s="12"/>
      <c r="F21" s="12"/>
      <c r="G21" s="12"/>
      <c r="H21" s="159"/>
    </row>
    <row r="22" spans="1:8" ht="27" thickBot="1" x14ac:dyDescent="0.35">
      <c r="A22" s="116">
        <v>18</v>
      </c>
      <c r="B22" s="12" t="s">
        <v>58</v>
      </c>
      <c r="C22" s="12" t="s">
        <v>33</v>
      </c>
      <c r="D22" s="12" t="s">
        <v>34</v>
      </c>
      <c r="E22" s="12"/>
      <c r="F22" s="12"/>
      <c r="G22" s="12"/>
      <c r="H22" s="159"/>
    </row>
    <row r="23" spans="1:8" ht="27" thickBot="1" x14ac:dyDescent="0.35">
      <c r="A23" s="116">
        <v>19</v>
      </c>
      <c r="B23" s="12" t="s">
        <v>59</v>
      </c>
      <c r="C23" s="12" t="s">
        <v>33</v>
      </c>
      <c r="D23" s="12" t="s">
        <v>34</v>
      </c>
      <c r="E23" s="12"/>
      <c r="F23" s="12"/>
      <c r="G23" s="12"/>
      <c r="H23" s="159"/>
    </row>
    <row r="24" spans="1:8" ht="27" thickBot="1" x14ac:dyDescent="0.35">
      <c r="A24" s="116">
        <v>20</v>
      </c>
      <c r="B24" s="12" t="s">
        <v>60</v>
      </c>
      <c r="C24" s="12" t="s">
        <v>33</v>
      </c>
      <c r="D24" s="12" t="s">
        <v>34</v>
      </c>
      <c r="E24" s="12"/>
      <c r="F24" s="12"/>
      <c r="G24" s="12"/>
      <c r="H24" s="159"/>
    </row>
    <row r="25" spans="1:8" ht="40.200000000000003" thickBot="1" x14ac:dyDescent="0.35">
      <c r="A25" s="116">
        <v>21</v>
      </c>
      <c r="B25" s="117" t="s">
        <v>61</v>
      </c>
      <c r="C25" s="12" t="s">
        <v>33</v>
      </c>
      <c r="D25" s="12" t="s">
        <v>46</v>
      </c>
      <c r="E25" s="12"/>
      <c r="F25" s="12"/>
      <c r="G25" s="12"/>
      <c r="H25" s="159"/>
    </row>
    <row r="26" spans="1:8" ht="15" thickBot="1" x14ac:dyDescent="0.35">
      <c r="A26" s="23" t="s">
        <v>62</v>
      </c>
      <c r="B26" s="23"/>
      <c r="C26" s="23"/>
      <c r="D26" s="23"/>
      <c r="E26" s="23"/>
      <c r="F26" s="23"/>
      <c r="G26" s="23"/>
      <c r="H26" s="160"/>
    </row>
    <row r="27" spans="1:8" ht="27" thickBot="1" x14ac:dyDescent="0.35">
      <c r="A27" s="116">
        <v>22</v>
      </c>
      <c r="B27" s="117" t="s">
        <v>63</v>
      </c>
      <c r="C27" s="12" t="s">
        <v>33</v>
      </c>
      <c r="D27" s="12" t="s">
        <v>53</v>
      </c>
      <c r="E27" s="12"/>
      <c r="F27" s="12"/>
      <c r="G27" s="12"/>
      <c r="H27" s="159"/>
    </row>
    <row r="28" spans="1:8" ht="27" thickBot="1" x14ac:dyDescent="0.35">
      <c r="A28" s="116">
        <v>23</v>
      </c>
      <c r="B28" s="118" t="s">
        <v>64</v>
      </c>
      <c r="C28" s="12" t="s">
        <v>33</v>
      </c>
      <c r="D28" s="12" t="s">
        <v>65</v>
      </c>
      <c r="E28" s="12"/>
      <c r="F28" s="12"/>
      <c r="G28" s="12"/>
      <c r="H28" s="159"/>
    </row>
    <row r="29" spans="1:8" ht="40.200000000000003" thickBot="1" x14ac:dyDescent="0.35">
      <c r="A29" s="116">
        <v>24</v>
      </c>
      <c r="B29" s="117" t="s">
        <v>66</v>
      </c>
      <c r="C29" s="12" t="s">
        <v>33</v>
      </c>
      <c r="D29" s="12" t="s">
        <v>34</v>
      </c>
      <c r="E29" s="12"/>
      <c r="F29" s="12"/>
      <c r="G29" s="12"/>
      <c r="H29" s="159"/>
    </row>
    <row r="30" spans="1:8" ht="27" thickBot="1" x14ac:dyDescent="0.35">
      <c r="A30" s="116">
        <v>25</v>
      </c>
      <c r="B30" s="117" t="s">
        <v>67</v>
      </c>
      <c r="C30" s="12" t="s">
        <v>33</v>
      </c>
      <c r="D30" s="12" t="s">
        <v>53</v>
      </c>
      <c r="E30" s="12"/>
      <c r="F30" s="12"/>
      <c r="G30" s="12"/>
      <c r="H30" s="159"/>
    </row>
    <row r="31" spans="1:8" ht="27" thickBot="1" x14ac:dyDescent="0.35">
      <c r="A31" s="116">
        <v>26</v>
      </c>
      <c r="B31" s="117" t="s">
        <v>68</v>
      </c>
      <c r="C31" s="12" t="s">
        <v>33</v>
      </c>
      <c r="D31" s="12" t="s">
        <v>53</v>
      </c>
      <c r="E31" s="12"/>
      <c r="F31" s="12"/>
      <c r="G31" s="12"/>
      <c r="H31" s="159"/>
    </row>
    <row r="32" spans="1:8" ht="40.200000000000003" thickBot="1" x14ac:dyDescent="0.35">
      <c r="A32" s="116">
        <v>27</v>
      </c>
      <c r="B32" s="117" t="s">
        <v>69</v>
      </c>
      <c r="C32" s="12" t="s">
        <v>33</v>
      </c>
      <c r="D32" s="12" t="s">
        <v>53</v>
      </c>
      <c r="E32" s="12"/>
      <c r="F32" s="12"/>
      <c r="G32" s="12"/>
      <c r="H32" s="159"/>
    </row>
    <row r="33" spans="1:8" ht="27" thickBot="1" x14ac:dyDescent="0.35">
      <c r="A33" s="116">
        <v>28</v>
      </c>
      <c r="B33" s="117" t="s">
        <v>70</v>
      </c>
      <c r="C33" s="12" t="s">
        <v>33</v>
      </c>
      <c r="D33" s="12" t="s">
        <v>53</v>
      </c>
      <c r="E33" s="12"/>
      <c r="F33" s="12"/>
      <c r="G33" s="12"/>
      <c r="H33" s="159"/>
    </row>
    <row r="34" spans="1:8" ht="27" thickBot="1" x14ac:dyDescent="0.35">
      <c r="A34" s="116">
        <v>29</v>
      </c>
      <c r="B34" s="117" t="s">
        <v>71</v>
      </c>
      <c r="C34" s="12" t="s">
        <v>33</v>
      </c>
      <c r="D34" s="12" t="s">
        <v>34</v>
      </c>
      <c r="E34" s="12"/>
      <c r="F34" s="12"/>
      <c r="G34" s="12"/>
      <c r="H34" s="159"/>
    </row>
    <row r="35" spans="1:8" ht="27" thickBot="1" x14ac:dyDescent="0.35">
      <c r="A35" s="116">
        <v>30</v>
      </c>
      <c r="B35" s="117" t="s">
        <v>72</v>
      </c>
      <c r="C35" s="12" t="s">
        <v>33</v>
      </c>
      <c r="D35" s="12" t="s">
        <v>73</v>
      </c>
      <c r="E35" s="12"/>
      <c r="F35" s="12"/>
      <c r="G35" s="12"/>
      <c r="H35" s="159"/>
    </row>
    <row r="36" spans="1:8" ht="27" thickBot="1" x14ac:dyDescent="0.35">
      <c r="A36" s="116">
        <v>31</v>
      </c>
      <c r="B36" s="117" t="s">
        <v>74</v>
      </c>
      <c r="C36" s="12" t="s">
        <v>33</v>
      </c>
      <c r="D36" s="12" t="s">
        <v>34</v>
      </c>
      <c r="E36" s="12"/>
      <c r="F36" s="12"/>
      <c r="G36" s="12"/>
      <c r="H36" s="159"/>
    </row>
    <row r="37" spans="1:8" ht="27" thickBot="1" x14ac:dyDescent="0.35">
      <c r="A37" s="116">
        <v>32</v>
      </c>
      <c r="B37" s="117" t="s">
        <v>75</v>
      </c>
      <c r="C37" s="12" t="s">
        <v>33</v>
      </c>
      <c r="D37" s="12" t="s">
        <v>76</v>
      </c>
      <c r="E37" s="12"/>
      <c r="F37" s="12"/>
      <c r="G37" s="12"/>
      <c r="H37" s="159"/>
    </row>
    <row r="38" spans="1:8" ht="40.200000000000003" thickBot="1" x14ac:dyDescent="0.35">
      <c r="A38" s="116">
        <v>33</v>
      </c>
      <c r="B38" s="118" t="s">
        <v>77</v>
      </c>
      <c r="C38" s="12" t="s">
        <v>33</v>
      </c>
      <c r="D38" s="12" t="s">
        <v>34</v>
      </c>
      <c r="E38" s="12"/>
      <c r="F38" s="12"/>
      <c r="G38" s="12"/>
      <c r="H38" s="159"/>
    </row>
    <row r="39" spans="1:8" ht="40.200000000000003" thickBot="1" x14ac:dyDescent="0.35">
      <c r="A39" s="116">
        <v>34</v>
      </c>
      <c r="B39" s="118" t="s">
        <v>78</v>
      </c>
      <c r="C39" s="12" t="s">
        <v>33</v>
      </c>
      <c r="D39" s="12" t="s">
        <v>79</v>
      </c>
      <c r="E39" s="12"/>
      <c r="F39" s="12"/>
      <c r="G39" s="12"/>
      <c r="H39" s="159"/>
    </row>
    <row r="40" spans="1:8" ht="15" thickBot="1" x14ac:dyDescent="0.35">
      <c r="A40" s="116">
        <v>35</v>
      </c>
      <c r="B40" s="117" t="s">
        <v>80</v>
      </c>
      <c r="C40" s="12" t="s">
        <v>33</v>
      </c>
      <c r="D40" s="12" t="s">
        <v>81</v>
      </c>
      <c r="E40" s="12"/>
      <c r="F40" s="12"/>
      <c r="G40" s="12"/>
      <c r="H40" s="159"/>
    </row>
    <row r="41" spans="1:8" ht="53.4" thickBot="1" x14ac:dyDescent="0.35">
      <c r="A41" s="116">
        <v>36</v>
      </c>
      <c r="B41" s="117" t="s">
        <v>82</v>
      </c>
      <c r="C41" s="12" t="s">
        <v>33</v>
      </c>
      <c r="D41" s="12" t="s">
        <v>83</v>
      </c>
      <c r="E41" s="12"/>
      <c r="F41" s="12"/>
      <c r="G41" s="12"/>
      <c r="H41" s="159"/>
    </row>
    <row r="42" spans="1:8" ht="15.75" customHeight="1" thickBot="1" x14ac:dyDescent="0.35">
      <c r="A42" s="23" t="s">
        <v>84</v>
      </c>
      <c r="B42" s="23"/>
      <c r="C42" s="23"/>
      <c r="D42" s="23"/>
      <c r="E42" s="23"/>
      <c r="F42" s="23"/>
      <c r="G42" s="23"/>
      <c r="H42" s="160"/>
    </row>
    <row r="43" spans="1:8" ht="53.4" thickBot="1" x14ac:dyDescent="0.35">
      <c r="A43" s="116">
        <v>37</v>
      </c>
      <c r="B43" s="12" t="s">
        <v>85</v>
      </c>
      <c r="C43" s="12" t="s">
        <v>86</v>
      </c>
      <c r="D43" s="12" t="s">
        <v>53</v>
      </c>
      <c r="E43" s="12"/>
      <c r="F43" s="12"/>
      <c r="G43" s="12"/>
      <c r="H43" s="159"/>
    </row>
    <row r="44" spans="1:8" ht="15" thickBot="1" x14ac:dyDescent="0.35">
      <c r="A44" s="116">
        <v>38</v>
      </c>
      <c r="B44" s="12" t="s">
        <v>87</v>
      </c>
      <c r="C44" s="12" t="s">
        <v>88</v>
      </c>
      <c r="D44" s="12" t="s">
        <v>89</v>
      </c>
      <c r="E44" s="12"/>
      <c r="F44" s="12"/>
      <c r="G44" s="12"/>
      <c r="H44" s="159"/>
    </row>
    <row r="45" spans="1:8" ht="40.200000000000003" thickBot="1" x14ac:dyDescent="0.35">
      <c r="A45" s="116">
        <v>39</v>
      </c>
      <c r="B45" s="12" t="s">
        <v>90</v>
      </c>
      <c r="C45" s="12"/>
      <c r="D45" s="12"/>
      <c r="E45" s="12"/>
      <c r="F45" s="12"/>
      <c r="G45" s="12"/>
      <c r="H45" s="159"/>
    </row>
    <row r="46" spans="1:8" ht="27" thickBot="1" x14ac:dyDescent="0.35">
      <c r="A46" s="116">
        <v>40</v>
      </c>
      <c r="B46" s="12" t="s">
        <v>91</v>
      </c>
      <c r="C46" s="12" t="s">
        <v>92</v>
      </c>
      <c r="D46" s="12" t="s">
        <v>53</v>
      </c>
      <c r="E46" s="12"/>
      <c r="F46" s="12"/>
      <c r="G46" s="12"/>
      <c r="H46" s="159"/>
    </row>
    <row r="47" spans="1:8" ht="40.200000000000003" thickBot="1" x14ac:dyDescent="0.35">
      <c r="A47" s="116">
        <v>41</v>
      </c>
      <c r="B47" s="108" t="s">
        <v>93</v>
      </c>
      <c r="C47" s="12" t="s">
        <v>92</v>
      </c>
      <c r="D47" s="12" t="s">
        <v>53</v>
      </c>
      <c r="E47" s="12"/>
      <c r="F47" s="12"/>
      <c r="G47" s="12"/>
      <c r="H47" s="159"/>
    </row>
    <row r="48" spans="1:8" ht="15" thickBot="1" x14ac:dyDescent="0.35">
      <c r="A48" s="116">
        <v>42</v>
      </c>
      <c r="B48" s="12" t="s">
        <v>94</v>
      </c>
      <c r="C48" s="12" t="s">
        <v>92</v>
      </c>
      <c r="D48" s="12" t="s">
        <v>53</v>
      </c>
      <c r="E48" s="12"/>
      <c r="F48" s="12"/>
      <c r="G48" s="12"/>
      <c r="H48" s="159"/>
    </row>
    <row r="49" spans="1:8" ht="27" thickBot="1" x14ac:dyDescent="0.35">
      <c r="A49" s="116">
        <v>43</v>
      </c>
      <c r="B49" s="12" t="s">
        <v>95</v>
      </c>
      <c r="C49" s="12" t="s">
        <v>92</v>
      </c>
      <c r="D49" s="12" t="s">
        <v>53</v>
      </c>
      <c r="E49" s="12"/>
      <c r="F49" s="12"/>
      <c r="G49" s="12"/>
      <c r="H49" s="159"/>
    </row>
    <row r="50" spans="1:8" ht="15" thickBot="1" x14ac:dyDescent="0.35">
      <c r="A50" s="116">
        <v>44</v>
      </c>
      <c r="B50" s="12" t="s">
        <v>96</v>
      </c>
      <c r="C50" s="12" t="s">
        <v>92</v>
      </c>
      <c r="D50" s="12" t="s">
        <v>53</v>
      </c>
      <c r="E50" s="12"/>
      <c r="F50" s="12"/>
      <c r="G50" s="12"/>
      <c r="H50" s="159"/>
    </row>
    <row r="51" spans="1:8" ht="15" thickBot="1" x14ac:dyDescent="0.35">
      <c r="A51" s="116">
        <v>45</v>
      </c>
      <c r="B51" s="12" t="s">
        <v>97</v>
      </c>
      <c r="C51" s="12" t="s">
        <v>98</v>
      </c>
      <c r="D51" s="12" t="s">
        <v>99</v>
      </c>
      <c r="E51" s="12"/>
      <c r="F51" s="12"/>
      <c r="G51" s="12"/>
      <c r="H51" s="159"/>
    </row>
    <row r="52" spans="1:8" ht="27" thickBot="1" x14ac:dyDescent="0.35">
      <c r="A52" s="116">
        <v>46</v>
      </c>
      <c r="B52" s="12" t="s">
        <v>100</v>
      </c>
      <c r="C52" s="12" t="s">
        <v>98</v>
      </c>
      <c r="D52" s="12" t="s">
        <v>53</v>
      </c>
      <c r="E52" s="12"/>
      <c r="F52" s="12"/>
      <c r="G52" s="12"/>
      <c r="H52" s="159"/>
    </row>
    <row r="53" spans="1:8" ht="27" thickBot="1" x14ac:dyDescent="0.35">
      <c r="A53" s="116">
        <v>47</v>
      </c>
      <c r="B53" s="12" t="s">
        <v>101</v>
      </c>
      <c r="C53" s="12" t="s">
        <v>98</v>
      </c>
      <c r="D53" s="12" t="s">
        <v>53</v>
      </c>
      <c r="E53" s="12"/>
      <c r="F53" s="12"/>
      <c r="G53" s="12"/>
      <c r="H53" s="159"/>
    </row>
    <row r="54" spans="1:8" ht="40.200000000000003" thickBot="1" x14ac:dyDescent="0.35">
      <c r="A54" s="116">
        <v>48</v>
      </c>
      <c r="B54" s="12" t="s">
        <v>102</v>
      </c>
      <c r="C54" s="12" t="s">
        <v>98</v>
      </c>
      <c r="D54" s="12" t="s">
        <v>34</v>
      </c>
      <c r="E54" s="12"/>
      <c r="F54" s="12"/>
      <c r="G54" s="12"/>
      <c r="H54" s="159"/>
    </row>
    <row r="55" spans="1:8" ht="27" thickBot="1" x14ac:dyDescent="0.35">
      <c r="A55" s="116">
        <v>49</v>
      </c>
      <c r="B55" s="12" t="s">
        <v>103</v>
      </c>
      <c r="C55" s="12" t="s">
        <v>98</v>
      </c>
      <c r="D55" s="12" t="s">
        <v>46</v>
      </c>
      <c r="E55" s="12"/>
      <c r="F55" s="12"/>
      <c r="G55" s="12"/>
      <c r="H55" s="159"/>
    </row>
    <row r="56" spans="1:8" ht="27" thickBot="1" x14ac:dyDescent="0.35">
      <c r="A56" s="116">
        <v>50</v>
      </c>
      <c r="B56" s="117" t="s">
        <v>104</v>
      </c>
      <c r="C56" s="12" t="s">
        <v>98</v>
      </c>
      <c r="D56" s="12" t="s">
        <v>34</v>
      </c>
      <c r="E56" s="12"/>
      <c r="F56" s="12"/>
      <c r="G56" s="12"/>
      <c r="H56" s="159"/>
    </row>
    <row r="57" spans="1:8" ht="15" thickBot="1" x14ac:dyDescent="0.35">
      <c r="A57" s="116">
        <v>51</v>
      </c>
      <c r="B57" s="12" t="s">
        <v>105</v>
      </c>
      <c r="C57" s="12" t="s">
        <v>106</v>
      </c>
      <c r="D57" s="12" t="s">
        <v>34</v>
      </c>
      <c r="E57" s="12"/>
      <c r="F57" s="12"/>
      <c r="G57" s="12"/>
      <c r="H57" s="159"/>
    </row>
    <row r="58" spans="1:8" ht="27" thickBot="1" x14ac:dyDescent="0.35">
      <c r="A58" s="116">
        <v>52</v>
      </c>
      <c r="B58" s="12" t="s">
        <v>107</v>
      </c>
      <c r="C58" s="12" t="s">
        <v>108</v>
      </c>
      <c r="D58" s="12" t="s">
        <v>73</v>
      </c>
      <c r="E58" s="12"/>
      <c r="F58" s="12"/>
      <c r="G58" s="12"/>
      <c r="H58" s="159"/>
    </row>
    <row r="59" spans="1:8" ht="40.200000000000003" thickBot="1" x14ac:dyDescent="0.35">
      <c r="A59" s="116">
        <v>53</v>
      </c>
      <c r="B59" s="12" t="s">
        <v>109</v>
      </c>
      <c r="C59" s="12" t="s">
        <v>110</v>
      </c>
      <c r="D59" s="12" t="s">
        <v>73</v>
      </c>
      <c r="E59" s="12"/>
      <c r="F59" s="12"/>
      <c r="G59" s="12"/>
      <c r="H59" s="159"/>
    </row>
    <row r="60" spans="1:8" ht="27" thickBot="1" x14ac:dyDescent="0.35">
      <c r="A60" s="116">
        <v>54</v>
      </c>
      <c r="B60" s="12" t="s">
        <v>111</v>
      </c>
      <c r="C60" s="12" t="s">
        <v>112</v>
      </c>
      <c r="D60" s="12" t="s">
        <v>34</v>
      </c>
      <c r="E60" s="12"/>
      <c r="F60" s="12"/>
      <c r="G60" s="12"/>
      <c r="H60" s="159"/>
    </row>
    <row r="61" spans="1:8" ht="27" thickBot="1" x14ac:dyDescent="0.35">
      <c r="A61" s="116">
        <v>55</v>
      </c>
      <c r="B61" s="12" t="s">
        <v>113</v>
      </c>
      <c r="C61" s="12" t="s">
        <v>114</v>
      </c>
      <c r="D61" s="12" t="s">
        <v>115</v>
      </c>
      <c r="E61" s="12"/>
      <c r="F61" s="12"/>
      <c r="G61" s="12"/>
      <c r="H61" s="159"/>
    </row>
    <row r="62" spans="1:8" ht="27" thickBot="1" x14ac:dyDescent="0.35">
      <c r="A62" s="116">
        <v>56</v>
      </c>
      <c r="B62" s="12" t="s">
        <v>116</v>
      </c>
      <c r="C62" s="12" t="s">
        <v>117</v>
      </c>
      <c r="D62" s="12" t="s">
        <v>34</v>
      </c>
      <c r="E62" s="12"/>
      <c r="F62" s="12"/>
      <c r="G62" s="12"/>
      <c r="H62" s="159"/>
    </row>
    <row r="63" spans="1:8" ht="15" thickBot="1" x14ac:dyDescent="0.35">
      <c r="A63" s="116">
        <v>57</v>
      </c>
      <c r="B63" s="12" t="s">
        <v>118</v>
      </c>
      <c r="C63" s="12" t="s">
        <v>117</v>
      </c>
      <c r="D63" s="12" t="s">
        <v>34</v>
      </c>
      <c r="E63" s="12"/>
      <c r="F63" s="12"/>
      <c r="G63" s="12"/>
      <c r="H63" s="159"/>
    </row>
    <row r="64" spans="1:8" ht="27" thickBot="1" x14ac:dyDescent="0.35">
      <c r="A64" s="116">
        <v>58</v>
      </c>
      <c r="B64" s="12" t="s">
        <v>119</v>
      </c>
      <c r="C64" s="12" t="s">
        <v>117</v>
      </c>
      <c r="D64" s="12" t="s">
        <v>53</v>
      </c>
      <c r="E64" s="12"/>
      <c r="F64" s="12"/>
      <c r="G64" s="12"/>
      <c r="H64" s="159"/>
    </row>
    <row r="65" spans="1:8" ht="27" thickBot="1" x14ac:dyDescent="0.35">
      <c r="A65" s="116">
        <v>59</v>
      </c>
      <c r="B65" s="12" t="s">
        <v>120</v>
      </c>
      <c r="C65" s="12" t="s">
        <v>121</v>
      </c>
      <c r="D65" s="12" t="s">
        <v>53</v>
      </c>
      <c r="E65" s="12"/>
      <c r="F65" s="12"/>
      <c r="G65" s="12"/>
      <c r="H65" s="159"/>
    </row>
    <row r="66" spans="1:8" ht="27" thickBot="1" x14ac:dyDescent="0.35">
      <c r="A66" s="116">
        <v>60</v>
      </c>
      <c r="B66" s="12" t="s">
        <v>122</v>
      </c>
      <c r="C66" s="12" t="s">
        <v>121</v>
      </c>
      <c r="D66" s="12" t="s">
        <v>34</v>
      </c>
      <c r="E66" s="12"/>
      <c r="F66" s="12"/>
      <c r="G66" s="12"/>
      <c r="H66" s="159"/>
    </row>
    <row r="67" spans="1:8" ht="27" thickBot="1" x14ac:dyDescent="0.35">
      <c r="A67" s="116">
        <v>61</v>
      </c>
      <c r="B67" s="12" t="s">
        <v>123</v>
      </c>
      <c r="C67" s="12" t="s">
        <v>121</v>
      </c>
      <c r="D67" s="12" t="s">
        <v>124</v>
      </c>
      <c r="E67" s="12"/>
      <c r="F67" s="12"/>
      <c r="G67" s="12"/>
      <c r="H67" s="159"/>
    </row>
    <row r="68" spans="1:8" ht="53.4" thickBot="1" x14ac:dyDescent="0.35">
      <c r="A68" s="116">
        <v>62</v>
      </c>
      <c r="B68" s="12" t="s">
        <v>125</v>
      </c>
      <c r="C68" s="12" t="s">
        <v>126</v>
      </c>
      <c r="D68" s="12" t="s">
        <v>115</v>
      </c>
      <c r="E68" s="12"/>
      <c r="F68" s="12"/>
      <c r="G68" s="12"/>
      <c r="H68" s="159"/>
    </row>
    <row r="69" spans="1:8" ht="27" thickBot="1" x14ac:dyDescent="0.35">
      <c r="A69" s="116">
        <v>63</v>
      </c>
      <c r="B69" s="12" t="s">
        <v>127</v>
      </c>
      <c r="C69" s="12" t="s">
        <v>126</v>
      </c>
      <c r="D69" s="12" t="s">
        <v>128</v>
      </c>
      <c r="E69" s="12"/>
      <c r="F69" s="12"/>
      <c r="G69" s="12"/>
      <c r="H69" s="159"/>
    </row>
    <row r="70" spans="1:8" ht="27" thickBot="1" x14ac:dyDescent="0.35">
      <c r="A70" s="116">
        <v>64</v>
      </c>
      <c r="B70" s="12" t="s">
        <v>129</v>
      </c>
      <c r="C70" s="12" t="s">
        <v>126</v>
      </c>
      <c r="D70" s="12" t="s">
        <v>34</v>
      </c>
      <c r="E70" s="12"/>
      <c r="F70" s="12"/>
      <c r="G70" s="12"/>
      <c r="H70" s="159"/>
    </row>
    <row r="71" spans="1:8" ht="15" thickBot="1" x14ac:dyDescent="0.35">
      <c r="A71" s="116">
        <v>65</v>
      </c>
      <c r="B71" s="12" t="s">
        <v>130</v>
      </c>
      <c r="C71" s="12" t="s">
        <v>131</v>
      </c>
      <c r="D71" s="12" t="s">
        <v>51</v>
      </c>
      <c r="E71" s="12"/>
      <c r="F71" s="12"/>
      <c r="G71" s="12"/>
      <c r="H71" s="159"/>
    </row>
    <row r="72" spans="1:8" ht="27" thickBot="1" x14ac:dyDescent="0.35">
      <c r="A72" s="116">
        <v>66</v>
      </c>
      <c r="B72" s="12" t="s">
        <v>132</v>
      </c>
      <c r="C72" s="12" t="s">
        <v>133</v>
      </c>
      <c r="D72" s="12" t="s">
        <v>134</v>
      </c>
      <c r="E72" s="12"/>
      <c r="F72" s="12"/>
      <c r="G72" s="12"/>
      <c r="H72" s="159"/>
    </row>
    <row r="73" spans="1:8" ht="27" thickBot="1" x14ac:dyDescent="0.35">
      <c r="A73" s="116">
        <v>67</v>
      </c>
      <c r="B73" s="12" t="s">
        <v>135</v>
      </c>
      <c r="C73" s="12" t="s">
        <v>133</v>
      </c>
      <c r="D73" s="12" t="s">
        <v>34</v>
      </c>
      <c r="E73" s="12"/>
      <c r="F73" s="12"/>
      <c r="G73" s="12"/>
      <c r="H73" s="159"/>
    </row>
    <row r="74" spans="1:8" ht="40.200000000000003" thickBot="1" x14ac:dyDescent="0.35">
      <c r="A74" s="116">
        <v>68</v>
      </c>
      <c r="B74" s="12" t="s">
        <v>136</v>
      </c>
      <c r="C74" s="12" t="s">
        <v>133</v>
      </c>
      <c r="D74" s="12" t="s">
        <v>34</v>
      </c>
      <c r="E74" s="12"/>
      <c r="F74" s="12"/>
      <c r="G74" s="12"/>
      <c r="H74" s="159"/>
    </row>
    <row r="75" spans="1:8" ht="15" thickBot="1" x14ac:dyDescent="0.35">
      <c r="A75" s="116">
        <v>69</v>
      </c>
      <c r="B75" s="12" t="s">
        <v>137</v>
      </c>
      <c r="C75" s="12" t="s">
        <v>138</v>
      </c>
      <c r="D75" s="12" t="s">
        <v>34</v>
      </c>
      <c r="E75" s="12"/>
      <c r="F75" s="12"/>
      <c r="G75" s="12"/>
      <c r="H75" s="159"/>
    </row>
    <row r="76" spans="1:8" ht="15" thickBot="1" x14ac:dyDescent="0.35">
      <c r="A76" s="116">
        <v>70</v>
      </c>
      <c r="B76" s="12" t="s">
        <v>139</v>
      </c>
      <c r="C76" s="12" t="s">
        <v>140</v>
      </c>
      <c r="D76" s="12" t="s">
        <v>65</v>
      </c>
      <c r="E76" s="12"/>
      <c r="F76" s="12"/>
      <c r="G76" s="12"/>
      <c r="H76" s="159"/>
    </row>
    <row r="77" spans="1:8" ht="15" thickBot="1" x14ac:dyDescent="0.35">
      <c r="A77" s="116">
        <v>71</v>
      </c>
      <c r="B77" s="19" t="s">
        <v>141</v>
      </c>
      <c r="C77" s="19" t="s">
        <v>142</v>
      </c>
      <c r="D77" s="19" t="s">
        <v>143</v>
      </c>
      <c r="E77" s="19"/>
      <c r="F77" s="19"/>
      <c r="G77" s="19"/>
      <c r="H77" s="162"/>
    </row>
    <row r="78" spans="1:8" x14ac:dyDescent="0.3">
      <c r="A78" s="2"/>
    </row>
    <row r="79" spans="1:8" ht="16.2" thickBot="1" x14ac:dyDescent="0.35">
      <c r="A79" s="17" t="s">
        <v>144</v>
      </c>
      <c r="B79" s="17" t="s">
        <v>145</v>
      </c>
    </row>
    <row r="80" spans="1:8" ht="15" thickBot="1" x14ac:dyDescent="0.35">
      <c r="A80" s="11" t="s">
        <v>146</v>
      </c>
      <c r="B80" s="12" t="s">
        <v>147</v>
      </c>
    </row>
    <row r="81" spans="1:2" ht="15" thickBot="1" x14ac:dyDescent="0.35">
      <c r="A81" s="11" t="s">
        <v>115</v>
      </c>
      <c r="B81" s="12" t="s">
        <v>540</v>
      </c>
    </row>
    <row r="82" spans="1:2" ht="15" thickBot="1" x14ac:dyDescent="0.35">
      <c r="A82" s="11" t="s">
        <v>51</v>
      </c>
      <c r="B82" s="12" t="s">
        <v>521</v>
      </c>
    </row>
    <row r="83" spans="1:2" ht="15" thickBot="1" x14ac:dyDescent="0.35">
      <c r="A83" s="11" t="s">
        <v>53</v>
      </c>
      <c r="B83" s="12" t="s">
        <v>148</v>
      </c>
    </row>
    <row r="84" spans="1:2" ht="15" thickBot="1" x14ac:dyDescent="0.35">
      <c r="A84" s="11" t="s">
        <v>73</v>
      </c>
      <c r="B84" s="12" t="s">
        <v>522</v>
      </c>
    </row>
    <row r="85" spans="1:2" ht="15" thickBot="1" x14ac:dyDescent="0.35">
      <c r="A85" s="11" t="s">
        <v>149</v>
      </c>
      <c r="B85" s="12" t="s">
        <v>541</v>
      </c>
    </row>
    <row r="86" spans="1:2" ht="27" thickBot="1" x14ac:dyDescent="0.35">
      <c r="A86" s="11" t="s">
        <v>34</v>
      </c>
      <c r="B86" s="12" t="s">
        <v>572</v>
      </c>
    </row>
    <row r="87" spans="1:2" x14ac:dyDescent="0.3">
      <c r="A87" s="18" t="s">
        <v>99</v>
      </c>
      <c r="B87" s="19" t="s">
        <v>539</v>
      </c>
    </row>
  </sheetData>
  <pageMargins left="0.70866141732283472" right="0.70866141732283472" top="0.94488188976377963" bottom="0.74803149606299213" header="0.31496062992125984" footer="0.31496062992125984"/>
  <pageSetup paperSize="8" scale="69" fitToHeight="0" orientation="portrait" r:id="rId1"/>
  <headerFooter>
    <oddHeader>&amp;R
&amp;"Arial,Regular"&amp;9Department of Finance
 Financial Statements Better Practice Guide 
 Template: Schedule of activities</oddHeader>
    <oddFooter>&amp;R&amp;P of &amp;N</oddFooter>
  </headerFooter>
  <colBreaks count="1" manualBreakCount="1">
    <brk id="8" max="1048575" man="1"/>
  </colBreak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R318"/>
  <sheetViews>
    <sheetView zoomScaleNormal="100" workbookViewId="0">
      <pane xSplit="5" ySplit="6" topLeftCell="F7" activePane="bottomRight" state="frozen"/>
      <selection pane="topRight" activeCell="A61" sqref="A61:A64"/>
      <selection pane="bottomLeft" activeCell="A61" sqref="A61:A64"/>
      <selection pane="bottomRight" activeCell="B12" sqref="B12"/>
    </sheetView>
  </sheetViews>
  <sheetFormatPr defaultColWidth="9.109375" defaultRowHeight="15.6" outlineLevelRow="1" outlineLevelCol="1" x14ac:dyDescent="0.3"/>
  <cols>
    <col min="1" max="1" width="10" style="35" customWidth="1"/>
    <col min="2" max="2" width="63.88671875" style="43" customWidth="1"/>
    <col min="3" max="3" width="28.44140625" style="44" bestFit="1" customWidth="1"/>
    <col min="4" max="4" width="34" style="44" bestFit="1" customWidth="1"/>
    <col min="5" max="5" width="5.109375" style="44" hidden="1" customWidth="1"/>
    <col min="6" max="6" width="12.88671875" style="106" customWidth="1"/>
    <col min="7" max="7" width="11.5546875" style="44" bestFit="1" customWidth="1"/>
    <col min="8" max="8" width="37.88671875" style="43" customWidth="1"/>
    <col min="9" max="9" width="40.33203125" style="43" bestFit="1" customWidth="1"/>
    <col min="10" max="10" width="26.33203125" style="43" customWidth="1"/>
    <col min="11" max="11" width="26.5546875" style="43" customWidth="1" outlineLevel="1"/>
    <col min="12" max="12" width="18.109375" style="43" customWidth="1" outlineLevel="1"/>
    <col min="13" max="13" width="21.33203125" style="43" customWidth="1" outlineLevel="1"/>
    <col min="14" max="14" width="21.88671875" style="43" customWidth="1" outlineLevel="1"/>
    <col min="15" max="15" width="22.5546875" style="43" customWidth="1" outlineLevel="1"/>
    <col min="16" max="16" width="18.44140625" style="43" customWidth="1" outlineLevel="1"/>
    <col min="17" max="17" width="55.6640625" style="43" customWidth="1" outlineLevel="1"/>
    <col min="18" max="36" width="10" style="43" customWidth="1"/>
    <col min="37" max="37" width="2.5546875" style="43" customWidth="1"/>
    <col min="38" max="38" width="14.44140625" style="43" hidden="1" customWidth="1"/>
    <col min="39" max="39" width="13.5546875" style="43" hidden="1" customWidth="1"/>
    <col min="40" max="40" width="14.5546875" style="43" hidden="1" customWidth="1"/>
    <col min="41" max="41" width="18" style="43" hidden="1" customWidth="1"/>
    <col min="42" max="42" width="18.44140625" style="43" hidden="1" customWidth="1"/>
    <col min="43" max="43" width="17.5546875" style="43" hidden="1" customWidth="1"/>
    <col min="44" max="16384" width="9.109375" style="43"/>
  </cols>
  <sheetData>
    <row r="2" spans="1:44" ht="14.85" customHeight="1" x14ac:dyDescent="0.3">
      <c r="B2" s="2" t="s">
        <v>150</v>
      </c>
      <c r="C2" s="36" t="s">
        <v>28</v>
      </c>
      <c r="D2" s="37"/>
      <c r="E2" s="38"/>
      <c r="F2" s="39"/>
      <c r="G2" s="40" t="s">
        <v>151</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1"/>
      <c r="AP2" s="41"/>
      <c r="AQ2" s="41"/>
      <c r="AR2" s="42"/>
    </row>
    <row r="3" spans="1:44" ht="14.85" customHeight="1" x14ac:dyDescent="0.3">
      <c r="C3" s="44" t="s">
        <v>152</v>
      </c>
      <c r="D3" s="45"/>
      <c r="E3" s="45"/>
      <c r="F3" s="46"/>
      <c r="G3" s="43" t="s">
        <v>153</v>
      </c>
      <c r="AR3" s="42"/>
    </row>
    <row r="4" spans="1:44" ht="21" x14ac:dyDescent="0.4">
      <c r="B4" s="47" t="s">
        <v>154</v>
      </c>
      <c r="C4" s="44" t="s">
        <v>155</v>
      </c>
      <c r="D4" s="48"/>
      <c r="E4" s="48"/>
      <c r="F4" s="49"/>
      <c r="G4" s="50"/>
    </row>
    <row r="5" spans="1:44" ht="31.8" thickBot="1" x14ac:dyDescent="0.3">
      <c r="A5" s="17" t="s">
        <v>156</v>
      </c>
      <c r="B5" s="17" t="s">
        <v>157</v>
      </c>
      <c r="C5" s="17" t="s">
        <v>158</v>
      </c>
      <c r="D5" s="17" t="s">
        <v>159</v>
      </c>
      <c r="E5" s="17" t="s">
        <v>160</v>
      </c>
      <c r="F5" s="17" t="s">
        <v>151</v>
      </c>
      <c r="G5" s="17" t="s">
        <v>161</v>
      </c>
      <c r="H5" s="17" t="s">
        <v>162</v>
      </c>
      <c r="I5" s="17" t="s">
        <v>163</v>
      </c>
      <c r="J5" s="17" t="s">
        <v>164</v>
      </c>
      <c r="K5" s="17" t="s">
        <v>165</v>
      </c>
      <c r="L5" s="17" t="s">
        <v>166</v>
      </c>
      <c r="M5" s="17" t="s">
        <v>167</v>
      </c>
      <c r="N5" s="17" t="s">
        <v>168</v>
      </c>
      <c r="O5" s="17" t="s">
        <v>169</v>
      </c>
      <c r="P5" s="17" t="s">
        <v>170</v>
      </c>
      <c r="Q5" s="17" t="s">
        <v>171</v>
      </c>
    </row>
    <row r="6" spans="1:44" ht="15.6" customHeight="1" thickBot="1" x14ac:dyDescent="0.3">
      <c r="A6" s="51" t="str">
        <f>0+1&amp;"."</f>
        <v>1.</v>
      </c>
      <c r="B6" s="51" t="s">
        <v>172</v>
      </c>
      <c r="C6" s="52" t="s">
        <v>173</v>
      </c>
      <c r="D6" s="52" t="s">
        <v>174</v>
      </c>
      <c r="E6" s="51"/>
      <c r="F6" s="51"/>
      <c r="G6" s="51"/>
      <c r="H6" s="51"/>
      <c r="I6" s="51"/>
      <c r="J6" s="51"/>
      <c r="K6" s="51"/>
      <c r="L6" s="51"/>
      <c r="M6" s="51"/>
      <c r="N6" s="51"/>
      <c r="O6" s="51"/>
      <c r="P6" s="51"/>
      <c r="Q6" s="51"/>
      <c r="R6" s="40"/>
    </row>
    <row r="7" spans="1:44" ht="15.6" customHeight="1" thickBot="1" x14ac:dyDescent="0.35">
      <c r="B7" s="12" t="s">
        <v>175</v>
      </c>
      <c r="C7" s="53" t="s">
        <v>176</v>
      </c>
      <c r="D7" s="53" t="s">
        <v>177</v>
      </c>
      <c r="E7" s="12" t="e">
        <f t="shared" ref="E7:E17" si="0">IF(D7="","",(+D7-$E$5))</f>
        <v>#VALUE!</v>
      </c>
      <c r="F7" s="12" t="e">
        <f t="shared" ref="F7:F17" si="1">IF(G7="Completed","",IF(E7&lt;0,"Overdue",""))</f>
        <v>#VALUE!</v>
      </c>
      <c r="G7" s="12"/>
      <c r="H7" s="12"/>
      <c r="I7" s="12"/>
      <c r="J7" s="12"/>
      <c r="K7" s="12"/>
      <c r="L7" s="12"/>
      <c r="M7" s="12"/>
      <c r="N7" s="12"/>
      <c r="O7" s="12"/>
      <c r="P7" s="12"/>
      <c r="Q7" s="54"/>
      <c r="R7" s="40"/>
    </row>
    <row r="8" spans="1:44" ht="15.6" customHeight="1" thickBot="1" x14ac:dyDescent="0.35">
      <c r="B8" s="55" t="s">
        <v>178</v>
      </c>
      <c r="C8" s="53" t="s">
        <v>176</v>
      </c>
      <c r="D8" s="53" t="s">
        <v>179</v>
      </c>
      <c r="E8" s="12" t="e">
        <f t="shared" si="0"/>
        <v>#VALUE!</v>
      </c>
      <c r="F8" s="12" t="e">
        <f t="shared" si="1"/>
        <v>#VALUE!</v>
      </c>
      <c r="G8" s="12"/>
      <c r="H8" s="12"/>
      <c r="I8" s="12"/>
      <c r="J8" s="12"/>
      <c r="K8" s="12"/>
      <c r="L8" s="12"/>
      <c r="M8" s="12"/>
      <c r="N8" s="12"/>
      <c r="O8" s="12"/>
      <c r="P8" s="12"/>
      <c r="Q8" s="54"/>
      <c r="R8" s="40"/>
    </row>
    <row r="9" spans="1:44" ht="16.2" thickBot="1" x14ac:dyDescent="0.35">
      <c r="B9" s="12" t="s">
        <v>180</v>
      </c>
      <c r="C9" s="53" t="s">
        <v>181</v>
      </c>
      <c r="D9" s="53" t="s">
        <v>182</v>
      </c>
      <c r="E9" s="12" t="e">
        <f t="shared" si="0"/>
        <v>#VALUE!</v>
      </c>
      <c r="F9" s="12" t="e">
        <f t="shared" si="1"/>
        <v>#VALUE!</v>
      </c>
      <c r="G9" s="12"/>
      <c r="H9" s="12"/>
      <c r="I9" s="12"/>
      <c r="J9" s="12"/>
      <c r="K9" s="12"/>
      <c r="L9" s="12"/>
      <c r="M9" s="12"/>
      <c r="N9" s="12"/>
      <c r="O9" s="12"/>
      <c r="P9" s="12"/>
      <c r="Q9" s="54"/>
      <c r="R9" s="40"/>
    </row>
    <row r="10" spans="1:44" ht="28.95" customHeight="1" thickBot="1" x14ac:dyDescent="0.35">
      <c r="B10" s="12" t="s">
        <v>183</v>
      </c>
      <c r="C10" s="53" t="s">
        <v>181</v>
      </c>
      <c r="D10" s="53" t="s">
        <v>177</v>
      </c>
      <c r="E10" s="12" t="e">
        <f t="shared" si="0"/>
        <v>#VALUE!</v>
      </c>
      <c r="F10" s="12" t="e">
        <f t="shared" si="1"/>
        <v>#VALUE!</v>
      </c>
      <c r="G10" s="12"/>
      <c r="H10" s="12"/>
      <c r="I10" s="12"/>
      <c r="J10" s="12"/>
      <c r="K10" s="12"/>
      <c r="L10" s="12"/>
      <c r="M10" s="12"/>
      <c r="N10" s="12"/>
      <c r="O10" s="12"/>
      <c r="P10" s="12"/>
      <c r="Q10" s="54"/>
      <c r="R10" s="40"/>
    </row>
    <row r="11" spans="1:44" ht="15.6" customHeight="1" thickBot="1" x14ac:dyDescent="0.35">
      <c r="B11" s="12" t="s">
        <v>184</v>
      </c>
      <c r="C11" s="53" t="s">
        <v>185</v>
      </c>
      <c r="D11" s="53" t="s">
        <v>177</v>
      </c>
      <c r="E11" s="12" t="e">
        <f t="shared" si="0"/>
        <v>#VALUE!</v>
      </c>
      <c r="F11" s="12" t="e">
        <f t="shared" si="1"/>
        <v>#VALUE!</v>
      </c>
      <c r="G11" s="12"/>
      <c r="H11" s="12"/>
      <c r="I11" s="12"/>
      <c r="J11" s="12"/>
      <c r="K11" s="12"/>
      <c r="L11" s="12"/>
      <c r="M11" s="12"/>
      <c r="N11" s="12"/>
      <c r="O11" s="12"/>
      <c r="P11" s="12"/>
      <c r="Q11" s="54"/>
      <c r="R11" s="40"/>
    </row>
    <row r="12" spans="1:44" ht="16.2" thickBot="1" x14ac:dyDescent="0.35">
      <c r="B12" s="12" t="s">
        <v>186</v>
      </c>
      <c r="C12" s="53" t="s">
        <v>185</v>
      </c>
      <c r="D12" s="53" t="s">
        <v>187</v>
      </c>
      <c r="E12" s="12" t="e">
        <f t="shared" si="0"/>
        <v>#VALUE!</v>
      </c>
      <c r="F12" s="12" t="e">
        <f t="shared" si="1"/>
        <v>#VALUE!</v>
      </c>
      <c r="G12" s="12"/>
      <c r="H12" s="12"/>
      <c r="I12" s="12"/>
      <c r="J12" s="12"/>
      <c r="K12" s="12"/>
      <c r="L12" s="12"/>
      <c r="M12" s="12"/>
      <c r="N12" s="12"/>
      <c r="O12" s="12"/>
      <c r="P12" s="12"/>
      <c r="Q12" s="54"/>
      <c r="R12" s="40"/>
    </row>
    <row r="13" spans="1:44" ht="15.6" customHeight="1" thickBot="1" x14ac:dyDescent="0.35">
      <c r="B13" s="12" t="s">
        <v>188</v>
      </c>
      <c r="C13" s="53" t="s">
        <v>185</v>
      </c>
      <c r="D13" s="53" t="s">
        <v>177</v>
      </c>
      <c r="E13" s="12" t="e">
        <f t="shared" si="0"/>
        <v>#VALUE!</v>
      </c>
      <c r="F13" s="12" t="e">
        <f t="shared" si="1"/>
        <v>#VALUE!</v>
      </c>
      <c r="G13" s="12"/>
      <c r="H13" s="12"/>
      <c r="I13" s="12"/>
      <c r="J13" s="12"/>
      <c r="K13" s="12"/>
      <c r="L13" s="12"/>
      <c r="M13" s="12"/>
      <c r="N13" s="12"/>
      <c r="O13" s="12"/>
      <c r="P13" s="12"/>
      <c r="Q13" s="54"/>
      <c r="R13" s="40"/>
    </row>
    <row r="14" spans="1:44" ht="16.2" thickBot="1" x14ac:dyDescent="0.35">
      <c r="B14" s="12" t="s">
        <v>189</v>
      </c>
      <c r="C14" s="53" t="s">
        <v>181</v>
      </c>
      <c r="D14" s="53" t="s">
        <v>177</v>
      </c>
      <c r="E14" s="12" t="e">
        <f t="shared" si="0"/>
        <v>#VALUE!</v>
      </c>
      <c r="F14" s="12" t="e">
        <f t="shared" si="1"/>
        <v>#VALUE!</v>
      </c>
      <c r="G14" s="12"/>
      <c r="H14" s="12"/>
      <c r="I14" s="12"/>
      <c r="J14" s="12"/>
      <c r="K14" s="12"/>
      <c r="L14" s="12"/>
      <c r="M14" s="12"/>
      <c r="N14" s="12"/>
      <c r="O14" s="12"/>
      <c r="P14" s="12"/>
      <c r="Q14" s="54"/>
      <c r="R14" s="40"/>
    </row>
    <row r="15" spans="1:44" ht="15.6" customHeight="1" thickBot="1" x14ac:dyDescent="0.35">
      <c r="B15" s="12" t="s">
        <v>190</v>
      </c>
      <c r="C15" s="53" t="s">
        <v>179</v>
      </c>
      <c r="D15" s="53" t="s">
        <v>177</v>
      </c>
      <c r="E15" s="12" t="e">
        <f t="shared" si="0"/>
        <v>#VALUE!</v>
      </c>
      <c r="F15" s="12" t="e">
        <f t="shared" si="1"/>
        <v>#VALUE!</v>
      </c>
      <c r="G15" s="12"/>
      <c r="H15" s="12"/>
      <c r="I15" s="12"/>
      <c r="J15" s="12"/>
      <c r="K15" s="12"/>
      <c r="L15" s="12"/>
      <c r="M15" s="12"/>
      <c r="N15" s="12"/>
      <c r="O15" s="12"/>
      <c r="P15" s="12"/>
      <c r="Q15" s="54"/>
      <c r="R15" s="40"/>
    </row>
    <row r="16" spans="1:44" ht="15.6" customHeight="1" thickBot="1" x14ac:dyDescent="0.35">
      <c r="B16" s="12" t="s">
        <v>191</v>
      </c>
      <c r="C16" s="53" t="s">
        <v>177</v>
      </c>
      <c r="D16" s="53" t="s">
        <v>192</v>
      </c>
      <c r="E16" s="12" t="e">
        <f t="shared" si="0"/>
        <v>#VALUE!</v>
      </c>
      <c r="F16" s="12" t="e">
        <f t="shared" si="1"/>
        <v>#VALUE!</v>
      </c>
      <c r="G16" s="12"/>
      <c r="H16" s="12"/>
      <c r="I16" s="12"/>
      <c r="J16" s="12"/>
      <c r="K16" s="12"/>
      <c r="L16" s="12"/>
      <c r="M16" s="12"/>
      <c r="N16" s="12"/>
      <c r="O16" s="12"/>
      <c r="P16" s="12"/>
      <c r="Q16" s="54"/>
      <c r="R16" s="40"/>
    </row>
    <row r="17" spans="1:18" ht="15.6" customHeight="1" thickBot="1" x14ac:dyDescent="0.35">
      <c r="B17" s="12" t="s">
        <v>193</v>
      </c>
      <c r="C17" s="53" t="s">
        <v>185</v>
      </c>
      <c r="D17" s="53" t="s">
        <v>177</v>
      </c>
      <c r="E17" s="12" t="e">
        <f t="shared" si="0"/>
        <v>#VALUE!</v>
      </c>
      <c r="F17" s="12" t="e">
        <f t="shared" si="1"/>
        <v>#VALUE!</v>
      </c>
      <c r="G17" s="12"/>
      <c r="H17" s="12"/>
      <c r="I17" s="12"/>
      <c r="J17" s="12"/>
      <c r="K17" s="12"/>
      <c r="L17" s="12"/>
      <c r="M17" s="12"/>
      <c r="N17" s="12"/>
      <c r="O17" s="12"/>
      <c r="P17" s="12"/>
      <c r="Q17" s="54"/>
      <c r="R17" s="40"/>
    </row>
    <row r="18" spans="1:18" ht="15.6" customHeight="1" thickBot="1" x14ac:dyDescent="0.35">
      <c r="B18" s="12" t="s">
        <v>194</v>
      </c>
      <c r="C18" s="53" t="s">
        <v>195</v>
      </c>
      <c r="D18" s="53" t="s">
        <v>196</v>
      </c>
      <c r="E18" s="12" t="e">
        <f>IF(D18="","",(+D18-$E$5))</f>
        <v>#VALUE!</v>
      </c>
      <c r="F18" s="12" t="e">
        <f>IF(G18="Completed","",IF(E18&lt;0,"Overdue",""))</f>
        <v>#VALUE!</v>
      </c>
      <c r="G18" s="12"/>
      <c r="H18" s="12"/>
      <c r="I18" s="12"/>
      <c r="J18" s="12"/>
      <c r="K18" s="12"/>
      <c r="L18" s="12"/>
      <c r="M18" s="12"/>
      <c r="N18" s="12"/>
      <c r="O18" s="12"/>
      <c r="P18" s="12"/>
      <c r="Q18" s="54"/>
      <c r="R18" s="40"/>
    </row>
    <row r="19" spans="1:18" ht="15.6" customHeight="1" thickBot="1" x14ac:dyDescent="0.35">
      <c r="B19" s="12" t="s">
        <v>197</v>
      </c>
      <c r="C19" s="53" t="s">
        <v>195</v>
      </c>
      <c r="D19" s="53" t="s">
        <v>196</v>
      </c>
      <c r="E19" s="12" t="e">
        <f>IF(D19="","",(+D19-$E$5))</f>
        <v>#VALUE!</v>
      </c>
      <c r="F19" s="12" t="e">
        <f>IF(G19="Completed","",IF(E19&lt;0,"Overdue",""))</f>
        <v>#VALUE!</v>
      </c>
      <c r="G19" s="12"/>
      <c r="H19" s="12"/>
      <c r="I19" s="12"/>
      <c r="J19" s="12"/>
      <c r="K19" s="12"/>
      <c r="L19" s="12"/>
      <c r="M19" s="12"/>
      <c r="N19" s="12"/>
      <c r="O19" s="12"/>
      <c r="P19" s="12"/>
      <c r="Q19" s="54"/>
      <c r="R19" s="40"/>
    </row>
    <row r="20" spans="1:18" ht="15.6" customHeight="1" thickBot="1" x14ac:dyDescent="0.35">
      <c r="B20" s="56" t="s">
        <v>198</v>
      </c>
      <c r="C20" s="57" t="s">
        <v>199</v>
      </c>
      <c r="D20" s="58" t="s">
        <v>177</v>
      </c>
      <c r="E20" s="12" t="e">
        <f>IF(D20="","",(+D20-$E$5))</f>
        <v>#VALUE!</v>
      </c>
      <c r="F20" s="12" t="e">
        <f>IF(G20="Completed","",IF(E20&lt;0,"Overdue",""))</f>
        <v>#VALUE!</v>
      </c>
      <c r="G20" s="12"/>
      <c r="H20" s="12"/>
      <c r="I20" s="12"/>
      <c r="J20" s="12"/>
      <c r="K20" s="12"/>
      <c r="L20" s="12"/>
      <c r="M20" s="12"/>
      <c r="N20" s="12"/>
      <c r="O20" s="12"/>
      <c r="P20" s="12"/>
      <c r="Q20" s="54"/>
      <c r="R20" s="40"/>
    </row>
    <row r="21" spans="1:18" ht="15.6" customHeight="1" thickBot="1" x14ac:dyDescent="0.35">
      <c r="B21" s="12" t="s">
        <v>200</v>
      </c>
      <c r="C21" s="53" t="s">
        <v>185</v>
      </c>
      <c r="D21" s="53" t="s">
        <v>177</v>
      </c>
      <c r="E21" s="12" t="e">
        <f>IF(D21="","",(+D21-$E$5))</f>
        <v>#VALUE!</v>
      </c>
      <c r="F21" s="12" t="e">
        <f>IF(G21="Completed","",IF(E21&lt;0,"Overdue",""))</f>
        <v>#VALUE!</v>
      </c>
      <c r="G21" s="12"/>
      <c r="H21" s="12"/>
      <c r="I21" s="12"/>
      <c r="J21" s="12"/>
      <c r="K21" s="12"/>
      <c r="L21" s="12"/>
      <c r="M21" s="12"/>
      <c r="N21" s="12"/>
      <c r="O21" s="12"/>
      <c r="P21" s="12"/>
      <c r="Q21" s="54"/>
      <c r="R21" s="40"/>
    </row>
    <row r="22" spans="1:18" ht="15.6" customHeight="1" thickBot="1" x14ac:dyDescent="0.3">
      <c r="A22" s="51" t="str">
        <f>+A6+1&amp;"."</f>
        <v>2.</v>
      </c>
      <c r="B22" s="51" t="s">
        <v>201</v>
      </c>
      <c r="C22" s="52">
        <f>MIN(C23:C33)</f>
        <v>44011</v>
      </c>
      <c r="D22" s="52">
        <f>MAX(D23:D33)</f>
        <v>44018</v>
      </c>
      <c r="E22" s="51"/>
      <c r="F22" s="51"/>
      <c r="G22" s="51"/>
      <c r="H22" s="51"/>
      <c r="I22" s="51"/>
      <c r="J22" s="51"/>
      <c r="K22" s="51"/>
      <c r="L22" s="51"/>
      <c r="M22" s="51"/>
      <c r="N22" s="51"/>
      <c r="O22" s="51"/>
      <c r="P22" s="51"/>
      <c r="Q22" s="51"/>
      <c r="R22" s="40"/>
    </row>
    <row r="23" spans="1:18" ht="15.6" customHeight="1" thickBot="1" x14ac:dyDescent="0.35">
      <c r="B23" s="12" t="s">
        <v>202</v>
      </c>
      <c r="C23" s="53" t="s">
        <v>203</v>
      </c>
      <c r="D23" s="53">
        <v>44008</v>
      </c>
      <c r="E23" s="12">
        <f t="shared" ref="E23:E33" si="2">IF(D23="","",(+D23-$E$5))</f>
        <v>506</v>
      </c>
      <c r="F23" s="12" t="str">
        <f t="shared" ref="F23:F33" si="3">IF(G23="Completed","",IF(E23&lt;0,"Overdue",""))</f>
        <v/>
      </c>
      <c r="G23" s="12"/>
      <c r="H23" s="12"/>
      <c r="I23" s="12"/>
      <c r="J23" s="12"/>
      <c r="K23" s="12"/>
      <c r="L23" s="12"/>
      <c r="M23" s="12"/>
      <c r="N23" s="12"/>
      <c r="O23" s="12"/>
      <c r="P23" s="12"/>
      <c r="Q23" s="54"/>
      <c r="R23" s="40"/>
    </row>
    <row r="24" spans="1:18" ht="15.6" customHeight="1" thickBot="1" x14ac:dyDescent="0.35">
      <c r="B24" s="12" t="s">
        <v>204</v>
      </c>
      <c r="C24" s="53">
        <v>44012</v>
      </c>
      <c r="D24" s="53">
        <v>44012</v>
      </c>
      <c r="E24" s="12">
        <f t="shared" si="2"/>
        <v>510</v>
      </c>
      <c r="F24" s="12" t="str">
        <f t="shared" si="3"/>
        <v/>
      </c>
      <c r="G24" s="12"/>
      <c r="H24" s="12"/>
      <c r="I24" s="12"/>
      <c r="J24" s="12"/>
      <c r="K24" s="12"/>
      <c r="L24" s="12"/>
      <c r="M24" s="12"/>
      <c r="N24" s="12"/>
      <c r="O24" s="12"/>
      <c r="P24" s="12"/>
      <c r="Q24" s="54"/>
      <c r="R24" s="40"/>
    </row>
    <row r="25" spans="1:18" ht="15" customHeight="1" thickBot="1" x14ac:dyDescent="0.35">
      <c r="B25" s="12" t="s">
        <v>205</v>
      </c>
      <c r="C25" s="53">
        <v>44014</v>
      </c>
      <c r="D25" s="53">
        <v>44014</v>
      </c>
      <c r="E25" s="12">
        <f t="shared" si="2"/>
        <v>512</v>
      </c>
      <c r="F25" s="12" t="str">
        <f t="shared" si="3"/>
        <v/>
      </c>
      <c r="G25" s="12"/>
      <c r="H25" s="12"/>
      <c r="I25" s="12"/>
      <c r="J25" s="12"/>
      <c r="K25" s="12"/>
      <c r="L25" s="12"/>
      <c r="M25" s="12"/>
      <c r="N25" s="12"/>
      <c r="O25" s="12"/>
      <c r="P25" s="12"/>
      <c r="Q25" s="54"/>
      <c r="R25" s="40"/>
    </row>
    <row r="26" spans="1:18" ht="15.6" customHeight="1" thickBot="1" x14ac:dyDescent="0.35">
      <c r="B26" s="12" t="s">
        <v>206</v>
      </c>
      <c r="C26" s="53">
        <v>44011</v>
      </c>
      <c r="D26" s="53">
        <v>44011</v>
      </c>
      <c r="E26" s="12">
        <f t="shared" si="2"/>
        <v>509</v>
      </c>
      <c r="F26" s="12" t="str">
        <f t="shared" si="3"/>
        <v/>
      </c>
      <c r="G26" s="12"/>
      <c r="H26" s="12"/>
      <c r="I26" s="12"/>
      <c r="J26" s="12"/>
      <c r="K26" s="12"/>
      <c r="L26" s="12"/>
      <c r="M26" s="12"/>
      <c r="N26" s="12"/>
      <c r="O26" s="12"/>
      <c r="P26" s="12"/>
      <c r="Q26" s="54"/>
    </row>
    <row r="27" spans="1:18" ht="15.6" customHeight="1" thickBot="1" x14ac:dyDescent="0.35">
      <c r="B27" s="12" t="s">
        <v>207</v>
      </c>
      <c r="C27" s="53">
        <v>44011</v>
      </c>
      <c r="D27" s="53">
        <v>44011</v>
      </c>
      <c r="E27" s="12">
        <f t="shared" si="2"/>
        <v>509</v>
      </c>
      <c r="F27" s="12" t="str">
        <f t="shared" si="3"/>
        <v/>
      </c>
      <c r="G27" s="12"/>
      <c r="H27" s="12"/>
      <c r="I27" s="12"/>
      <c r="J27" s="12"/>
      <c r="K27" s="12"/>
      <c r="L27" s="12"/>
      <c r="M27" s="12"/>
      <c r="N27" s="12"/>
      <c r="O27" s="12"/>
      <c r="P27" s="12"/>
      <c r="Q27" s="54"/>
      <c r="R27" s="40"/>
    </row>
    <row r="28" spans="1:18" ht="15.6" customHeight="1" thickBot="1" x14ac:dyDescent="0.35">
      <c r="B28" s="12" t="s">
        <v>208</v>
      </c>
      <c r="C28" s="53">
        <v>44011</v>
      </c>
      <c r="D28" s="53">
        <v>44011</v>
      </c>
      <c r="E28" s="12">
        <f t="shared" si="2"/>
        <v>509</v>
      </c>
      <c r="F28" s="12" t="str">
        <f t="shared" si="3"/>
        <v/>
      </c>
      <c r="G28" s="12"/>
      <c r="H28" s="12"/>
      <c r="I28" s="12"/>
      <c r="J28" s="12"/>
      <c r="K28" s="12"/>
      <c r="L28" s="12"/>
      <c r="M28" s="12"/>
      <c r="N28" s="12"/>
      <c r="O28" s="12"/>
      <c r="P28" s="12"/>
      <c r="Q28" s="54"/>
      <c r="R28" s="40"/>
    </row>
    <row r="29" spans="1:18" ht="15.6" customHeight="1" thickBot="1" x14ac:dyDescent="0.35">
      <c r="B29" s="12" t="s">
        <v>209</v>
      </c>
      <c r="C29" s="53">
        <v>44011</v>
      </c>
      <c r="D29" s="53">
        <v>44011</v>
      </c>
      <c r="E29" s="12">
        <f t="shared" si="2"/>
        <v>509</v>
      </c>
      <c r="F29" s="12" t="str">
        <f t="shared" si="3"/>
        <v/>
      </c>
      <c r="G29" s="12"/>
      <c r="H29" s="12"/>
      <c r="I29" s="12"/>
      <c r="J29" s="12"/>
      <c r="K29" s="12"/>
      <c r="L29" s="12"/>
      <c r="M29" s="12"/>
      <c r="N29" s="12"/>
      <c r="O29" s="12"/>
      <c r="P29" s="12"/>
      <c r="Q29" s="54"/>
      <c r="R29" s="40"/>
    </row>
    <row r="30" spans="1:18" ht="15.6" customHeight="1" thickBot="1" x14ac:dyDescent="0.35">
      <c r="B30" s="12" t="s">
        <v>210</v>
      </c>
      <c r="C30" s="53">
        <v>44014</v>
      </c>
      <c r="D30" s="53">
        <v>44014</v>
      </c>
      <c r="E30" s="12">
        <f t="shared" si="2"/>
        <v>512</v>
      </c>
      <c r="F30" s="12" t="str">
        <f t="shared" si="3"/>
        <v/>
      </c>
      <c r="G30" s="12"/>
      <c r="H30" s="12"/>
      <c r="I30" s="12"/>
      <c r="J30" s="12"/>
      <c r="K30" s="12"/>
      <c r="L30" s="12"/>
      <c r="M30" s="12"/>
      <c r="N30" s="12"/>
      <c r="O30" s="12"/>
      <c r="P30" s="12"/>
      <c r="Q30" s="54"/>
      <c r="R30" s="40"/>
    </row>
    <row r="31" spans="1:18" ht="15.6" customHeight="1" thickBot="1" x14ac:dyDescent="0.35">
      <c r="B31" s="12" t="s">
        <v>211</v>
      </c>
      <c r="C31" s="53">
        <v>44014</v>
      </c>
      <c r="D31" s="53">
        <v>44014</v>
      </c>
      <c r="E31" s="12">
        <f t="shared" si="2"/>
        <v>512</v>
      </c>
      <c r="F31" s="12" t="str">
        <f t="shared" si="3"/>
        <v/>
      </c>
      <c r="G31" s="12"/>
      <c r="H31" s="12"/>
      <c r="I31" s="12"/>
      <c r="J31" s="12"/>
      <c r="K31" s="12"/>
      <c r="L31" s="12"/>
      <c r="M31" s="12"/>
      <c r="N31" s="12"/>
      <c r="O31" s="12"/>
      <c r="P31" s="12"/>
      <c r="Q31" s="54"/>
      <c r="R31" s="40"/>
    </row>
    <row r="32" spans="1:18" ht="16.2" thickBot="1" x14ac:dyDescent="0.35">
      <c r="B32" s="12" t="s">
        <v>212</v>
      </c>
      <c r="C32" s="53">
        <v>44014</v>
      </c>
      <c r="D32" s="53">
        <v>44014</v>
      </c>
      <c r="E32" s="12">
        <f t="shared" si="2"/>
        <v>512</v>
      </c>
      <c r="F32" s="12" t="str">
        <f t="shared" si="3"/>
        <v/>
      </c>
      <c r="G32" s="12"/>
      <c r="H32" s="12"/>
      <c r="I32" s="12"/>
      <c r="J32" s="12"/>
      <c r="K32" s="12"/>
      <c r="L32" s="12"/>
      <c r="M32" s="12"/>
      <c r="N32" s="12"/>
      <c r="O32" s="12"/>
      <c r="P32" s="12"/>
      <c r="Q32" s="54"/>
      <c r="R32" s="40"/>
    </row>
    <row r="33" spans="1:18" ht="15.6" customHeight="1" thickBot="1" x14ac:dyDescent="0.35">
      <c r="B33" s="12" t="s">
        <v>213</v>
      </c>
      <c r="C33" s="53">
        <v>44018</v>
      </c>
      <c r="D33" s="53">
        <v>44018</v>
      </c>
      <c r="E33" s="12">
        <f t="shared" si="2"/>
        <v>516</v>
      </c>
      <c r="F33" s="12" t="str">
        <f t="shared" si="3"/>
        <v/>
      </c>
      <c r="G33" s="12"/>
      <c r="H33" s="12"/>
      <c r="I33" s="12"/>
      <c r="J33" s="12"/>
      <c r="K33" s="12"/>
      <c r="L33" s="12"/>
      <c r="M33" s="12"/>
      <c r="N33" s="12"/>
      <c r="O33" s="12"/>
      <c r="P33" s="12"/>
      <c r="Q33" s="54"/>
      <c r="R33" s="40"/>
    </row>
    <row r="34" spans="1:18" ht="15.6" customHeight="1" thickBot="1" x14ac:dyDescent="0.3">
      <c r="A34" s="51" t="str">
        <f>+A22+1&amp;"."</f>
        <v>3.</v>
      </c>
      <c r="B34" s="51" t="s">
        <v>214</v>
      </c>
      <c r="C34" s="52">
        <f>MIN(C35:C37)</f>
        <v>44014</v>
      </c>
      <c r="D34" s="52">
        <f>MAX(D35:D37)</f>
        <v>44039</v>
      </c>
      <c r="E34" s="51"/>
      <c r="F34" s="51" t="str">
        <f>IF(G34="Completed","",IF(E34&lt;0,"Overdue",""))</f>
        <v/>
      </c>
      <c r="G34" s="51"/>
      <c r="H34" s="51"/>
      <c r="I34" s="51"/>
      <c r="J34" s="51"/>
      <c r="K34" s="51"/>
      <c r="L34" s="51"/>
      <c r="M34" s="51"/>
      <c r="N34" s="51"/>
      <c r="O34" s="51"/>
      <c r="P34" s="51"/>
      <c r="Q34" s="51"/>
      <c r="R34" s="40"/>
    </row>
    <row r="35" spans="1:18" ht="15.6" customHeight="1" thickBot="1" x14ac:dyDescent="0.35">
      <c r="B35" s="12" t="s">
        <v>215</v>
      </c>
      <c r="C35" s="53">
        <v>44014</v>
      </c>
      <c r="D35" s="53">
        <v>44032</v>
      </c>
      <c r="E35" s="12">
        <f>IF(D35="","",(+D35-$E$5))</f>
        <v>530</v>
      </c>
      <c r="F35" s="12" t="str">
        <f>IF(G35="Completed","",IF(E35&lt;0,"Overdue",""))</f>
        <v/>
      </c>
      <c r="G35" s="12"/>
      <c r="H35" s="12"/>
      <c r="I35" s="12"/>
      <c r="J35" s="12"/>
      <c r="K35" s="12"/>
      <c r="L35" s="12"/>
      <c r="M35" s="12"/>
      <c r="N35" s="12"/>
      <c r="O35" s="12"/>
      <c r="P35" s="12"/>
      <c r="Q35" s="54"/>
      <c r="R35" s="40"/>
    </row>
    <row r="36" spans="1:18" ht="15.6" customHeight="1" thickBot="1" x14ac:dyDescent="0.35">
      <c r="B36" s="12" t="s">
        <v>216</v>
      </c>
      <c r="C36" s="53">
        <v>44014</v>
      </c>
      <c r="D36" s="53">
        <v>44032</v>
      </c>
      <c r="E36" s="12">
        <f>IF(D36="","",(+D36-$E$5))</f>
        <v>530</v>
      </c>
      <c r="F36" s="12" t="str">
        <f>IF(G36="Completed","",IF(E36&lt;0,"Overdue",""))</f>
        <v/>
      </c>
      <c r="G36" s="12"/>
      <c r="H36" s="12"/>
      <c r="I36" s="12"/>
      <c r="J36" s="12"/>
      <c r="K36" s="12"/>
      <c r="L36" s="12"/>
      <c r="M36" s="12"/>
      <c r="N36" s="12"/>
      <c r="O36" s="12"/>
      <c r="P36" s="12"/>
      <c r="Q36" s="54"/>
      <c r="R36" s="40"/>
    </row>
    <row r="37" spans="1:18" ht="15.6" customHeight="1" thickBot="1" x14ac:dyDescent="0.35">
      <c r="B37" s="12"/>
      <c r="C37" s="53">
        <v>44029</v>
      </c>
      <c r="D37" s="53">
        <v>44039</v>
      </c>
      <c r="E37" s="12">
        <f>IF(D37="","",(+D37-$E$5))</f>
        <v>537</v>
      </c>
      <c r="F37" s="12" t="str">
        <f>IF(G37="Completed","",IF(E37&lt;0,"Overdue",""))</f>
        <v/>
      </c>
      <c r="G37" s="12"/>
      <c r="H37" s="12"/>
      <c r="I37" s="12"/>
      <c r="J37" s="12"/>
      <c r="K37" s="12"/>
      <c r="L37" s="12"/>
      <c r="M37" s="12"/>
      <c r="N37" s="12"/>
      <c r="O37" s="12"/>
      <c r="P37" s="12"/>
      <c r="Q37" s="54"/>
      <c r="R37" s="40"/>
    </row>
    <row r="38" spans="1:18" ht="15.6" customHeight="1" thickBot="1" x14ac:dyDescent="0.3">
      <c r="A38" s="51" t="str">
        <f>+A34+1&amp;"."</f>
        <v>4.</v>
      </c>
      <c r="B38" s="51" t="s">
        <v>217</v>
      </c>
      <c r="C38" s="52">
        <f>MIN(C39:C45)</f>
        <v>44011</v>
      </c>
      <c r="D38" s="52">
        <f>MAX(D39:D45)</f>
        <v>44025</v>
      </c>
      <c r="E38" s="51"/>
      <c r="F38" s="51" t="str">
        <f t="shared" ref="F38:F61" si="4">IF(G38="Completed","",IF(E38&lt;0,"Overdue",""))</f>
        <v/>
      </c>
      <c r="G38" s="51"/>
      <c r="H38" s="51"/>
      <c r="I38" s="51"/>
      <c r="J38" s="51"/>
      <c r="K38" s="51"/>
      <c r="L38" s="51"/>
      <c r="M38" s="51"/>
      <c r="N38" s="51"/>
      <c r="O38" s="51"/>
      <c r="P38" s="51"/>
      <c r="Q38" s="51"/>
    </row>
    <row r="39" spans="1:18" ht="15.6" customHeight="1" thickBot="1" x14ac:dyDescent="0.35">
      <c r="B39" s="12" t="s">
        <v>218</v>
      </c>
      <c r="C39" s="53">
        <v>44011</v>
      </c>
      <c r="D39" s="53">
        <v>44012</v>
      </c>
      <c r="E39" s="12">
        <f t="shared" ref="E39:E45" si="5">IF(D39="","",(+D39-$E$5))</f>
        <v>510</v>
      </c>
      <c r="F39" s="12" t="str">
        <f t="shared" si="4"/>
        <v/>
      </c>
      <c r="G39" s="12"/>
      <c r="H39" s="12"/>
      <c r="I39" s="12"/>
      <c r="J39" s="12"/>
      <c r="K39" s="12"/>
      <c r="L39" s="12"/>
      <c r="M39" s="12"/>
      <c r="N39" s="12"/>
      <c r="O39" s="12"/>
      <c r="P39" s="12"/>
      <c r="Q39" s="54"/>
    </row>
    <row r="40" spans="1:18" ht="15.6" customHeight="1" thickBot="1" x14ac:dyDescent="0.35">
      <c r="B40" s="12" t="s">
        <v>219</v>
      </c>
      <c r="C40" s="53">
        <v>44013</v>
      </c>
      <c r="D40" s="53">
        <v>44018</v>
      </c>
      <c r="E40" s="12">
        <f t="shared" si="5"/>
        <v>516</v>
      </c>
      <c r="F40" s="12" t="str">
        <f t="shared" si="4"/>
        <v/>
      </c>
      <c r="G40" s="12"/>
      <c r="H40" s="12"/>
      <c r="I40" s="12"/>
      <c r="J40" s="12"/>
      <c r="K40" s="12"/>
      <c r="L40" s="12"/>
      <c r="M40" s="12"/>
      <c r="N40" s="12"/>
      <c r="O40" s="12"/>
      <c r="P40" s="12"/>
      <c r="Q40" s="54"/>
    </row>
    <row r="41" spans="1:18" ht="15.6" customHeight="1" thickBot="1" x14ac:dyDescent="0.35">
      <c r="B41" s="12" t="s">
        <v>220</v>
      </c>
      <c r="C41" s="53">
        <v>44011</v>
      </c>
      <c r="D41" s="53">
        <v>44011</v>
      </c>
      <c r="E41" s="12">
        <f t="shared" si="5"/>
        <v>509</v>
      </c>
      <c r="F41" s="12" t="str">
        <f t="shared" si="4"/>
        <v/>
      </c>
      <c r="G41" s="12"/>
      <c r="H41" s="12"/>
      <c r="I41" s="12"/>
      <c r="J41" s="12"/>
      <c r="K41" s="12"/>
      <c r="L41" s="12"/>
      <c r="M41" s="12"/>
      <c r="N41" s="12"/>
      <c r="O41" s="12"/>
      <c r="P41" s="12"/>
      <c r="Q41" s="54"/>
    </row>
    <row r="42" spans="1:18" ht="15.6" customHeight="1" thickBot="1" x14ac:dyDescent="0.35">
      <c r="B42" s="12" t="s">
        <v>221</v>
      </c>
      <c r="C42" s="53">
        <v>44014</v>
      </c>
      <c r="D42" s="53">
        <v>44018</v>
      </c>
      <c r="E42" s="12">
        <f t="shared" si="5"/>
        <v>516</v>
      </c>
      <c r="F42" s="12" t="str">
        <f t="shared" si="4"/>
        <v/>
      </c>
      <c r="G42" s="12"/>
      <c r="H42" s="12"/>
      <c r="I42" s="12"/>
      <c r="J42" s="12"/>
      <c r="K42" s="12"/>
      <c r="L42" s="12"/>
      <c r="M42" s="12"/>
      <c r="N42" s="12"/>
      <c r="O42" s="12"/>
      <c r="P42" s="12"/>
      <c r="Q42" s="54"/>
    </row>
    <row r="43" spans="1:18" ht="15.6" customHeight="1" thickBot="1" x14ac:dyDescent="0.35">
      <c r="B43" s="12" t="s">
        <v>222</v>
      </c>
      <c r="C43" s="53">
        <v>44014</v>
      </c>
      <c r="D43" s="53">
        <v>44018</v>
      </c>
      <c r="E43" s="12">
        <f t="shared" si="5"/>
        <v>516</v>
      </c>
      <c r="F43" s="12" t="str">
        <f t="shared" si="4"/>
        <v/>
      </c>
      <c r="G43" s="12"/>
      <c r="H43" s="12"/>
      <c r="I43" s="12"/>
      <c r="J43" s="12"/>
      <c r="K43" s="12"/>
      <c r="L43" s="12"/>
      <c r="M43" s="12"/>
      <c r="N43" s="12"/>
      <c r="O43" s="12"/>
      <c r="P43" s="12"/>
      <c r="Q43" s="54"/>
      <c r="R43" s="40"/>
    </row>
    <row r="44" spans="1:18" ht="15.6" customHeight="1" thickBot="1" x14ac:dyDescent="0.35">
      <c r="B44" s="12" t="s">
        <v>223</v>
      </c>
      <c r="C44" s="53">
        <v>44021</v>
      </c>
      <c r="D44" s="53">
        <v>44025</v>
      </c>
      <c r="E44" s="12">
        <f t="shared" si="5"/>
        <v>523</v>
      </c>
      <c r="F44" s="12" t="str">
        <f t="shared" si="4"/>
        <v/>
      </c>
      <c r="G44" s="12"/>
      <c r="H44" s="12"/>
      <c r="I44" s="12"/>
      <c r="J44" s="12"/>
      <c r="K44" s="12"/>
      <c r="L44" s="12"/>
      <c r="M44" s="12"/>
      <c r="N44" s="12"/>
      <c r="O44" s="12"/>
      <c r="P44" s="12"/>
      <c r="Q44" s="54"/>
      <c r="R44" s="40"/>
    </row>
    <row r="45" spans="1:18" ht="15.6" customHeight="1" thickBot="1" x14ac:dyDescent="0.35">
      <c r="B45" s="12" t="s">
        <v>224</v>
      </c>
      <c r="C45" s="53">
        <v>44021</v>
      </c>
      <c r="D45" s="53">
        <v>44025</v>
      </c>
      <c r="E45" s="12">
        <f t="shared" si="5"/>
        <v>523</v>
      </c>
      <c r="F45" s="12" t="str">
        <f t="shared" si="4"/>
        <v/>
      </c>
      <c r="G45" s="12"/>
      <c r="H45" s="12"/>
      <c r="I45" s="12"/>
      <c r="J45" s="12"/>
      <c r="K45" s="12"/>
      <c r="L45" s="12"/>
      <c r="M45" s="12"/>
      <c r="N45" s="12"/>
      <c r="O45" s="12"/>
      <c r="P45" s="12"/>
      <c r="Q45" s="54"/>
      <c r="R45" s="40"/>
    </row>
    <row r="46" spans="1:18" ht="15.6" customHeight="1" thickBot="1" x14ac:dyDescent="0.3">
      <c r="A46" s="51" t="str">
        <f>+A38+1&amp;"."</f>
        <v>5.</v>
      </c>
      <c r="B46" s="51" t="s">
        <v>225</v>
      </c>
      <c r="C46" s="52">
        <f>MIN(C47:C53)</f>
        <v>44015</v>
      </c>
      <c r="D46" s="52">
        <f>MAX(D47:D53)</f>
        <v>44025</v>
      </c>
      <c r="E46" s="51"/>
      <c r="F46" s="51" t="str">
        <f t="shared" si="4"/>
        <v/>
      </c>
      <c r="G46" s="51"/>
      <c r="H46" s="51"/>
      <c r="I46" s="51"/>
      <c r="J46" s="51"/>
      <c r="K46" s="51"/>
      <c r="L46" s="51"/>
      <c r="M46" s="51"/>
      <c r="N46" s="51"/>
      <c r="O46" s="51"/>
      <c r="P46" s="51"/>
      <c r="Q46" s="51"/>
    </row>
    <row r="47" spans="1:18" ht="15.6" customHeight="1" thickBot="1" x14ac:dyDescent="0.35">
      <c r="B47" s="12" t="s">
        <v>226</v>
      </c>
      <c r="C47" s="53">
        <v>44015</v>
      </c>
      <c r="D47" s="53">
        <v>44020</v>
      </c>
      <c r="E47" s="12">
        <f t="shared" ref="E47:E53" si="6">IF(D47="","",(+D47-$E$5))</f>
        <v>518</v>
      </c>
      <c r="F47" s="12" t="str">
        <f t="shared" si="4"/>
        <v/>
      </c>
      <c r="G47" s="12"/>
      <c r="H47" s="12"/>
      <c r="I47" s="12"/>
      <c r="J47" s="12"/>
      <c r="K47" s="12"/>
      <c r="L47" s="12"/>
      <c r="M47" s="12"/>
      <c r="N47" s="12"/>
      <c r="O47" s="12"/>
      <c r="P47" s="12"/>
      <c r="Q47" s="54"/>
    </row>
    <row r="48" spans="1:18" ht="15.6" customHeight="1" thickBot="1" x14ac:dyDescent="0.35">
      <c r="B48" s="12" t="s">
        <v>227</v>
      </c>
      <c r="C48" s="53">
        <v>44020</v>
      </c>
      <c r="D48" s="53">
        <v>44021</v>
      </c>
      <c r="E48" s="12">
        <f t="shared" si="6"/>
        <v>519</v>
      </c>
      <c r="F48" s="12" t="str">
        <f t="shared" si="4"/>
        <v/>
      </c>
      <c r="G48" s="12"/>
      <c r="H48" s="12"/>
      <c r="I48" s="12"/>
      <c r="J48" s="12"/>
      <c r="K48" s="12"/>
      <c r="L48" s="12"/>
      <c r="M48" s="12"/>
      <c r="N48" s="12"/>
      <c r="O48" s="12"/>
      <c r="P48" s="12"/>
      <c r="Q48" s="54"/>
    </row>
    <row r="49" spans="1:18" ht="15.6" customHeight="1" thickBot="1" x14ac:dyDescent="0.35">
      <c r="B49" s="12" t="s">
        <v>228</v>
      </c>
      <c r="C49" s="53">
        <v>44020</v>
      </c>
      <c r="D49" s="53">
        <v>44021</v>
      </c>
      <c r="E49" s="12">
        <f t="shared" si="6"/>
        <v>519</v>
      </c>
      <c r="F49" s="12" t="str">
        <f t="shared" si="4"/>
        <v/>
      </c>
      <c r="G49" s="12"/>
      <c r="H49" s="12"/>
      <c r="I49" s="12"/>
      <c r="J49" s="12"/>
      <c r="K49" s="12"/>
      <c r="L49" s="12"/>
      <c r="M49" s="12"/>
      <c r="N49" s="12"/>
      <c r="O49" s="12"/>
      <c r="P49" s="12"/>
      <c r="Q49" s="54"/>
    </row>
    <row r="50" spans="1:18" ht="15.6" customHeight="1" thickBot="1" x14ac:dyDescent="0.35">
      <c r="B50" s="12" t="s">
        <v>229</v>
      </c>
      <c r="C50" s="53">
        <v>44021</v>
      </c>
      <c r="D50" s="53">
        <v>44022</v>
      </c>
      <c r="E50" s="12">
        <f t="shared" si="6"/>
        <v>520</v>
      </c>
      <c r="F50" s="12" t="str">
        <f t="shared" si="4"/>
        <v/>
      </c>
      <c r="G50" s="12"/>
      <c r="H50" s="12"/>
      <c r="I50" s="12"/>
      <c r="J50" s="12"/>
      <c r="K50" s="12"/>
      <c r="L50" s="12"/>
      <c r="M50" s="12"/>
      <c r="N50" s="12"/>
      <c r="O50" s="12"/>
      <c r="P50" s="12"/>
      <c r="Q50" s="54"/>
    </row>
    <row r="51" spans="1:18" ht="15.6" customHeight="1" thickBot="1" x14ac:dyDescent="0.35">
      <c r="B51" s="12" t="s">
        <v>230</v>
      </c>
      <c r="C51" s="53">
        <v>44022</v>
      </c>
      <c r="D51" s="53">
        <v>44022</v>
      </c>
      <c r="E51" s="12">
        <f t="shared" si="6"/>
        <v>520</v>
      </c>
      <c r="F51" s="12" t="str">
        <f t="shared" si="4"/>
        <v/>
      </c>
      <c r="G51" s="12"/>
      <c r="H51" s="12"/>
      <c r="I51" s="12"/>
      <c r="J51" s="12"/>
      <c r="K51" s="12"/>
      <c r="L51" s="12"/>
      <c r="M51" s="12"/>
      <c r="N51" s="12"/>
      <c r="O51" s="12"/>
      <c r="P51" s="12"/>
      <c r="Q51" s="54"/>
    </row>
    <row r="52" spans="1:18" ht="15.6" customHeight="1" thickBot="1" x14ac:dyDescent="0.35">
      <c r="B52" s="12" t="s">
        <v>231</v>
      </c>
      <c r="C52" s="53">
        <v>44022</v>
      </c>
      <c r="D52" s="53">
        <v>44025</v>
      </c>
      <c r="E52" s="12">
        <f t="shared" si="6"/>
        <v>523</v>
      </c>
      <c r="F52" s="12" t="str">
        <f t="shared" si="4"/>
        <v/>
      </c>
      <c r="G52" s="12"/>
      <c r="H52" s="12"/>
      <c r="I52" s="12"/>
      <c r="J52" s="12"/>
      <c r="K52" s="12"/>
      <c r="L52" s="12"/>
      <c r="M52" s="12"/>
      <c r="N52" s="12"/>
      <c r="O52" s="12"/>
      <c r="P52" s="12"/>
      <c r="Q52" s="54"/>
      <c r="R52" s="40"/>
    </row>
    <row r="53" spans="1:18" ht="15.6" customHeight="1" thickBot="1" x14ac:dyDescent="0.35">
      <c r="B53" s="102" t="s">
        <v>232</v>
      </c>
      <c r="C53" s="59"/>
      <c r="D53" s="60">
        <v>44025</v>
      </c>
      <c r="E53" s="61">
        <f t="shared" si="6"/>
        <v>523</v>
      </c>
      <c r="F53" s="62" t="str">
        <f t="shared" si="4"/>
        <v/>
      </c>
      <c r="G53" s="63"/>
      <c r="H53" s="64"/>
      <c r="I53" s="64"/>
      <c r="J53" s="64"/>
      <c r="K53" s="65"/>
      <c r="L53" s="65"/>
      <c r="M53" s="64"/>
      <c r="N53" s="65"/>
      <c r="O53" s="64"/>
      <c r="P53" s="65"/>
      <c r="Q53" s="64"/>
      <c r="R53" s="40"/>
    </row>
    <row r="54" spans="1:18" ht="15.6" customHeight="1" thickBot="1" x14ac:dyDescent="0.3">
      <c r="A54" s="51" t="str">
        <f>+A46+1&amp;"."</f>
        <v>6.</v>
      </c>
      <c r="B54" s="51" t="s">
        <v>233</v>
      </c>
      <c r="C54" s="52">
        <f>MIN(C55:C61)</f>
        <v>44014</v>
      </c>
      <c r="D54" s="52">
        <f>MAX(D55:D60)</f>
        <v>44036</v>
      </c>
      <c r="E54" s="51"/>
      <c r="F54" s="51" t="str">
        <f t="shared" si="4"/>
        <v/>
      </c>
      <c r="G54" s="51"/>
      <c r="H54" s="51"/>
      <c r="I54" s="51"/>
      <c r="J54" s="51"/>
      <c r="K54" s="51"/>
      <c r="L54" s="51"/>
      <c r="M54" s="51"/>
      <c r="N54" s="51"/>
      <c r="O54" s="51"/>
      <c r="P54" s="51"/>
      <c r="Q54" s="51"/>
    </row>
    <row r="55" spans="1:18" ht="15.6" customHeight="1" thickBot="1" x14ac:dyDescent="0.35">
      <c r="B55" s="12" t="s">
        <v>234</v>
      </c>
      <c r="C55" s="53">
        <v>44014</v>
      </c>
      <c r="D55" s="53">
        <v>44014</v>
      </c>
      <c r="E55" s="12">
        <f t="shared" ref="E55:E61" si="7">IF(D55="","",(+D55-$E$5))</f>
        <v>512</v>
      </c>
      <c r="F55" s="12" t="str">
        <f t="shared" si="4"/>
        <v/>
      </c>
      <c r="G55" s="12"/>
      <c r="H55" s="12"/>
      <c r="I55" s="12"/>
      <c r="J55" s="12"/>
      <c r="K55" s="12"/>
      <c r="L55" s="12"/>
      <c r="M55" s="12"/>
      <c r="N55" s="12"/>
      <c r="O55" s="12"/>
      <c r="P55" s="12"/>
      <c r="Q55" s="54"/>
      <c r="R55" s="40"/>
    </row>
    <row r="56" spans="1:18" ht="15.6" customHeight="1" thickBot="1" x14ac:dyDescent="0.35">
      <c r="B56" s="12" t="s">
        <v>235</v>
      </c>
      <c r="C56" s="53">
        <v>44015</v>
      </c>
      <c r="D56" s="53">
        <v>44032</v>
      </c>
      <c r="E56" s="12">
        <f t="shared" si="7"/>
        <v>530</v>
      </c>
      <c r="F56" s="12" t="str">
        <f t="shared" si="4"/>
        <v/>
      </c>
      <c r="G56" s="12"/>
      <c r="H56" s="12"/>
      <c r="I56" s="12"/>
      <c r="J56" s="12"/>
      <c r="K56" s="12"/>
      <c r="L56" s="12"/>
      <c r="M56" s="12"/>
      <c r="N56" s="12"/>
      <c r="O56" s="12"/>
      <c r="P56" s="12"/>
      <c r="Q56" s="54"/>
      <c r="R56" s="40"/>
    </row>
    <row r="57" spans="1:18" ht="15.6" customHeight="1" thickBot="1" x14ac:dyDescent="0.35">
      <c r="B57" s="12" t="s">
        <v>236</v>
      </c>
      <c r="C57" s="53">
        <v>44015</v>
      </c>
      <c r="D57" s="53">
        <v>44032</v>
      </c>
      <c r="E57" s="12">
        <f t="shared" si="7"/>
        <v>530</v>
      </c>
      <c r="F57" s="12" t="str">
        <f t="shared" si="4"/>
        <v/>
      </c>
      <c r="G57" s="12"/>
      <c r="H57" s="12"/>
      <c r="I57" s="12"/>
      <c r="J57" s="12"/>
      <c r="K57" s="12"/>
      <c r="L57" s="12"/>
      <c r="M57" s="12"/>
      <c r="N57" s="12"/>
      <c r="O57" s="12"/>
      <c r="P57" s="12"/>
      <c r="Q57" s="54"/>
      <c r="R57" s="40"/>
    </row>
    <row r="58" spans="1:18" ht="15.6" customHeight="1" thickBot="1" x14ac:dyDescent="0.35">
      <c r="B58" s="12" t="s">
        <v>229</v>
      </c>
      <c r="C58" s="53">
        <v>44033</v>
      </c>
      <c r="D58" s="53">
        <v>44034</v>
      </c>
      <c r="E58" s="12">
        <f t="shared" si="7"/>
        <v>532</v>
      </c>
      <c r="F58" s="12" t="str">
        <f t="shared" si="4"/>
        <v/>
      </c>
      <c r="G58" s="12"/>
      <c r="H58" s="12"/>
      <c r="I58" s="12"/>
      <c r="J58" s="12"/>
      <c r="K58" s="12"/>
      <c r="L58" s="12"/>
      <c r="M58" s="12"/>
      <c r="N58" s="12"/>
      <c r="O58" s="12"/>
      <c r="P58" s="12"/>
      <c r="Q58" s="54"/>
      <c r="R58" s="40"/>
    </row>
    <row r="59" spans="1:18" ht="15.6" customHeight="1" thickBot="1" x14ac:dyDescent="0.35">
      <c r="B59" s="12" t="s">
        <v>230</v>
      </c>
      <c r="C59" s="53">
        <v>44034</v>
      </c>
      <c r="D59" s="53">
        <v>44035</v>
      </c>
      <c r="E59" s="12">
        <f t="shared" si="7"/>
        <v>533</v>
      </c>
      <c r="F59" s="12" t="str">
        <f t="shared" si="4"/>
        <v/>
      </c>
      <c r="G59" s="12"/>
      <c r="H59" s="12"/>
      <c r="I59" s="12"/>
      <c r="J59" s="12"/>
      <c r="K59" s="12"/>
      <c r="L59" s="12"/>
      <c r="M59" s="12"/>
      <c r="N59" s="12"/>
      <c r="O59" s="12"/>
      <c r="P59" s="12"/>
      <c r="Q59" s="54"/>
      <c r="R59" s="40"/>
    </row>
    <row r="60" spans="1:18" ht="15.6" customHeight="1" thickBot="1" x14ac:dyDescent="0.35">
      <c r="B60" s="12" t="s">
        <v>231</v>
      </c>
      <c r="C60" s="53">
        <v>44035</v>
      </c>
      <c r="D60" s="53">
        <v>44036</v>
      </c>
      <c r="E60" s="12">
        <f t="shared" si="7"/>
        <v>534</v>
      </c>
      <c r="F60" s="12" t="str">
        <f t="shared" si="4"/>
        <v/>
      </c>
      <c r="G60" s="12"/>
      <c r="H60" s="12"/>
      <c r="I60" s="12"/>
      <c r="J60" s="12"/>
      <c r="K60" s="12"/>
      <c r="L60" s="12"/>
      <c r="M60" s="12"/>
      <c r="N60" s="12"/>
      <c r="O60" s="12"/>
      <c r="P60" s="12"/>
      <c r="Q60" s="54"/>
      <c r="R60" s="40"/>
    </row>
    <row r="61" spans="1:18" ht="15.6" customHeight="1" thickBot="1" x14ac:dyDescent="0.35">
      <c r="B61" s="109" t="s">
        <v>232</v>
      </c>
      <c r="C61" s="59"/>
      <c r="D61" s="60">
        <v>44039</v>
      </c>
      <c r="E61" s="61">
        <f t="shared" si="7"/>
        <v>537</v>
      </c>
      <c r="F61" s="62" t="str">
        <f t="shared" si="4"/>
        <v/>
      </c>
      <c r="G61" s="66"/>
      <c r="H61" s="64"/>
      <c r="I61" s="64"/>
      <c r="J61" s="64"/>
      <c r="K61" s="65"/>
      <c r="L61" s="64"/>
      <c r="M61" s="64"/>
      <c r="N61" s="65"/>
      <c r="O61" s="64"/>
      <c r="P61" s="65"/>
      <c r="Q61" s="64"/>
      <c r="R61" s="40"/>
    </row>
    <row r="62" spans="1:18" ht="15.6" customHeight="1" thickBot="1" x14ac:dyDescent="0.3">
      <c r="A62" s="51" t="str">
        <f>+A54+1&amp;"."</f>
        <v>7.</v>
      </c>
      <c r="B62" s="51" t="s">
        <v>237</v>
      </c>
      <c r="C62" s="52">
        <f>MIN(C63:C198)</f>
        <v>44015</v>
      </c>
      <c r="D62" s="52">
        <f>MAX(D63:D198)</f>
        <v>44035</v>
      </c>
      <c r="E62" s="51"/>
      <c r="F62" s="51" t="str">
        <f>IF(G62="Completed","",IF(E62&lt;0,"Overdue",""))</f>
        <v/>
      </c>
      <c r="G62" s="51"/>
      <c r="H62" s="51"/>
      <c r="I62" s="51"/>
      <c r="J62" s="51"/>
      <c r="K62" s="51"/>
      <c r="L62" s="51"/>
      <c r="M62" s="51"/>
      <c r="N62" s="51"/>
      <c r="O62" s="51"/>
      <c r="P62" s="51"/>
      <c r="Q62" s="51"/>
      <c r="R62" s="40"/>
    </row>
    <row r="63" spans="1:18" ht="15.6" customHeight="1" thickBot="1" x14ac:dyDescent="0.35">
      <c r="B63" s="67" t="s">
        <v>238</v>
      </c>
      <c r="C63" s="68"/>
      <c r="D63" s="68"/>
      <c r="E63" s="61"/>
      <c r="F63" s="69"/>
      <c r="G63" s="69"/>
      <c r="H63" s="70"/>
      <c r="I63" s="70" t="s">
        <v>239</v>
      </c>
      <c r="J63" s="70"/>
      <c r="K63" s="70"/>
      <c r="L63" s="70"/>
      <c r="M63" s="70"/>
      <c r="N63" s="70"/>
      <c r="O63" s="70"/>
      <c r="P63" s="70"/>
      <c r="Q63" s="70"/>
    </row>
    <row r="64" spans="1:18" ht="15.6" customHeight="1" thickBot="1" x14ac:dyDescent="0.35">
      <c r="B64" s="12" t="s">
        <v>240</v>
      </c>
      <c r="C64" s="53">
        <v>44015</v>
      </c>
      <c r="D64" s="53">
        <v>44018</v>
      </c>
      <c r="E64" s="12">
        <f t="shared" ref="E64:E71" si="8">IF(D64="","",(+D64-$E$5))</f>
        <v>516</v>
      </c>
      <c r="F64" s="12" t="str">
        <f t="shared" ref="F64:F71" si="9">IF(G64="Completed","",IF(E64&lt;0,"Overdue",""))</f>
        <v/>
      </c>
      <c r="G64" s="12"/>
      <c r="H64" s="12"/>
      <c r="I64" s="12"/>
      <c r="J64" s="12"/>
      <c r="K64" s="12"/>
      <c r="L64" s="12"/>
      <c r="M64" s="12"/>
      <c r="N64" s="12"/>
      <c r="O64" s="12"/>
      <c r="P64" s="12"/>
      <c r="Q64" s="54"/>
      <c r="R64" s="40"/>
    </row>
    <row r="65" spans="2:18" ht="15.6" customHeight="1" thickBot="1" x14ac:dyDescent="0.35">
      <c r="B65" s="12" t="s">
        <v>241</v>
      </c>
      <c r="C65" s="53">
        <v>44015</v>
      </c>
      <c r="D65" s="53">
        <v>44018</v>
      </c>
      <c r="E65" s="12">
        <f t="shared" si="8"/>
        <v>516</v>
      </c>
      <c r="F65" s="12" t="str">
        <f t="shared" si="9"/>
        <v/>
      </c>
      <c r="G65" s="12"/>
      <c r="H65" s="12"/>
      <c r="I65" s="12"/>
      <c r="J65" s="12"/>
      <c r="K65" s="12"/>
      <c r="L65" s="12"/>
      <c r="M65" s="12"/>
      <c r="N65" s="12"/>
      <c r="O65" s="12"/>
      <c r="P65" s="12"/>
      <c r="Q65" s="54"/>
      <c r="R65" s="40"/>
    </row>
    <row r="66" spans="2:18" ht="15.6" customHeight="1" thickBot="1" x14ac:dyDescent="0.35">
      <c r="B66" s="12" t="s">
        <v>242</v>
      </c>
      <c r="C66" s="53">
        <v>44015</v>
      </c>
      <c r="D66" s="53">
        <v>44018</v>
      </c>
      <c r="E66" s="12">
        <f t="shared" si="8"/>
        <v>516</v>
      </c>
      <c r="F66" s="12" t="str">
        <f t="shared" si="9"/>
        <v/>
      </c>
      <c r="G66" s="12"/>
      <c r="H66" s="12"/>
      <c r="I66" s="12"/>
      <c r="J66" s="12"/>
      <c r="K66" s="12"/>
      <c r="L66" s="12"/>
      <c r="M66" s="12"/>
      <c r="N66" s="12"/>
      <c r="O66" s="12"/>
      <c r="P66" s="12"/>
      <c r="Q66" s="54"/>
      <c r="R66" s="40"/>
    </row>
    <row r="67" spans="2:18" ht="15.6" customHeight="1" thickBot="1" x14ac:dyDescent="0.35">
      <c r="B67" s="12" t="s">
        <v>243</v>
      </c>
      <c r="C67" s="53">
        <v>44015</v>
      </c>
      <c r="D67" s="53">
        <v>44018</v>
      </c>
      <c r="E67" s="12">
        <f t="shared" si="8"/>
        <v>516</v>
      </c>
      <c r="F67" s="12" t="str">
        <f t="shared" si="9"/>
        <v/>
      </c>
      <c r="G67" s="12"/>
      <c r="H67" s="12"/>
      <c r="I67" s="12"/>
      <c r="J67" s="12"/>
      <c r="K67" s="12"/>
      <c r="L67" s="12"/>
      <c r="M67" s="12"/>
      <c r="N67" s="12"/>
      <c r="O67" s="12"/>
      <c r="P67" s="12"/>
      <c r="Q67" s="54"/>
      <c r="R67" s="40"/>
    </row>
    <row r="68" spans="2:18" ht="15.6" customHeight="1" thickBot="1" x14ac:dyDescent="0.35">
      <c r="B68" s="12" t="s">
        <v>244</v>
      </c>
      <c r="C68" s="53">
        <v>44015</v>
      </c>
      <c r="D68" s="53">
        <v>44018</v>
      </c>
      <c r="E68" s="12">
        <f t="shared" si="8"/>
        <v>516</v>
      </c>
      <c r="F68" s="12" t="str">
        <f t="shared" si="9"/>
        <v/>
      </c>
      <c r="G68" s="12"/>
      <c r="H68" s="12"/>
      <c r="I68" s="12"/>
      <c r="J68" s="12"/>
      <c r="K68" s="12"/>
      <c r="L68" s="12"/>
      <c r="M68" s="12"/>
      <c r="N68" s="12"/>
      <c r="O68" s="12"/>
      <c r="P68" s="12"/>
      <c r="Q68" s="54"/>
      <c r="R68" s="40"/>
    </row>
    <row r="69" spans="2:18" ht="15.6" customHeight="1" thickBot="1" x14ac:dyDescent="0.35">
      <c r="B69" s="12" t="s">
        <v>245</v>
      </c>
      <c r="C69" s="53">
        <v>44015</v>
      </c>
      <c r="D69" s="53">
        <v>44018</v>
      </c>
      <c r="E69" s="12">
        <f t="shared" si="8"/>
        <v>516</v>
      </c>
      <c r="F69" s="12" t="str">
        <f t="shared" si="9"/>
        <v/>
      </c>
      <c r="G69" s="12"/>
      <c r="H69" s="12"/>
      <c r="I69" s="12"/>
      <c r="J69" s="12"/>
      <c r="K69" s="12"/>
      <c r="L69" s="12"/>
      <c r="M69" s="12"/>
      <c r="N69" s="12"/>
      <c r="O69" s="12"/>
      <c r="P69" s="12"/>
      <c r="Q69" s="54"/>
      <c r="R69" s="40"/>
    </row>
    <row r="70" spans="2:18" ht="15.6" customHeight="1" thickBot="1" x14ac:dyDescent="0.35">
      <c r="B70" s="12" t="s">
        <v>246</v>
      </c>
      <c r="C70" s="53">
        <v>44015</v>
      </c>
      <c r="D70" s="53">
        <v>44018</v>
      </c>
      <c r="E70" s="12">
        <f t="shared" si="8"/>
        <v>516</v>
      </c>
      <c r="F70" s="12" t="str">
        <f t="shared" si="9"/>
        <v/>
      </c>
      <c r="G70" s="12"/>
      <c r="H70" s="12"/>
      <c r="I70" s="12"/>
      <c r="J70" s="12"/>
      <c r="K70" s="12"/>
      <c r="L70" s="12"/>
      <c r="M70" s="12"/>
      <c r="N70" s="12"/>
      <c r="O70" s="12"/>
      <c r="P70" s="12"/>
      <c r="Q70" s="54"/>
      <c r="R70" s="40"/>
    </row>
    <row r="71" spans="2:18" ht="15.6" customHeight="1" thickBot="1" x14ac:dyDescent="0.35">
      <c r="B71" s="12" t="s">
        <v>247</v>
      </c>
      <c r="C71" s="53">
        <v>44015</v>
      </c>
      <c r="D71" s="53">
        <v>44018</v>
      </c>
      <c r="E71" s="12">
        <f t="shared" si="8"/>
        <v>516</v>
      </c>
      <c r="F71" s="12" t="str">
        <f t="shared" si="9"/>
        <v/>
      </c>
      <c r="G71" s="12"/>
      <c r="H71" s="12"/>
      <c r="I71" s="12"/>
      <c r="J71" s="12"/>
      <c r="K71" s="12"/>
      <c r="L71" s="12"/>
      <c r="M71" s="12"/>
      <c r="N71" s="12"/>
      <c r="O71" s="12"/>
      <c r="P71" s="12"/>
      <c r="Q71" s="54"/>
      <c r="R71" s="40"/>
    </row>
    <row r="72" spans="2:18" ht="15.6" customHeight="1" x14ac:dyDescent="0.3">
      <c r="B72" s="67" t="s">
        <v>248</v>
      </c>
      <c r="C72" s="71"/>
      <c r="D72" s="71"/>
      <c r="E72" s="61"/>
      <c r="F72" s="69"/>
      <c r="G72" s="69"/>
      <c r="H72" s="70"/>
      <c r="I72" s="70" t="s">
        <v>239</v>
      </c>
      <c r="J72" s="70"/>
      <c r="K72" s="70"/>
      <c r="L72" s="70"/>
      <c r="M72" s="70"/>
      <c r="N72" s="70"/>
      <c r="O72" s="70"/>
      <c r="P72" s="70"/>
      <c r="Q72" s="70"/>
    </row>
    <row r="73" spans="2:18" ht="15.6" customHeight="1" thickBot="1" x14ac:dyDescent="0.35">
      <c r="B73" s="72" t="s">
        <v>249</v>
      </c>
      <c r="C73" s="73">
        <f>MIN(C74:C81)</f>
        <v>44018</v>
      </c>
      <c r="D73" s="73">
        <f>MAX(D74:D81)</f>
        <v>44022</v>
      </c>
      <c r="E73" s="61"/>
      <c r="F73" s="74" t="str">
        <f t="shared" ref="F73:F86" si="10">IF(G73="Completed","",IF(E73&lt;0,"Overdue",""))</f>
        <v/>
      </c>
      <c r="G73" s="75"/>
      <c r="H73" s="76"/>
      <c r="I73" s="76" t="s">
        <v>239</v>
      </c>
      <c r="J73" s="76"/>
      <c r="K73" s="76"/>
      <c r="L73" s="76"/>
      <c r="M73" s="76"/>
      <c r="N73" s="76"/>
      <c r="O73" s="76"/>
      <c r="P73" s="76"/>
      <c r="Q73" s="76"/>
      <c r="R73" s="40"/>
    </row>
    <row r="74" spans="2:18" ht="15.6" customHeight="1" thickBot="1" x14ac:dyDescent="0.35">
      <c r="B74" s="77" t="s">
        <v>250</v>
      </c>
      <c r="C74" s="53">
        <v>44018</v>
      </c>
      <c r="D74" s="53">
        <v>44022</v>
      </c>
      <c r="E74" s="12">
        <f t="shared" ref="E74:E82" si="11">IF(D74="","",(+D74-$E$5))</f>
        <v>520</v>
      </c>
      <c r="F74" s="12" t="str">
        <f t="shared" si="10"/>
        <v/>
      </c>
      <c r="G74" s="12"/>
      <c r="H74" s="12"/>
      <c r="I74" s="12"/>
      <c r="J74" s="12"/>
      <c r="K74" s="12"/>
      <c r="L74" s="12"/>
      <c r="M74" s="12"/>
      <c r="N74" s="12"/>
      <c r="O74" s="12"/>
      <c r="P74" s="12"/>
      <c r="Q74" s="54"/>
      <c r="R74" s="40"/>
    </row>
    <row r="75" spans="2:18" ht="15.6" customHeight="1" thickBot="1" x14ac:dyDescent="0.35">
      <c r="B75" s="77" t="s">
        <v>251</v>
      </c>
      <c r="C75" s="53">
        <v>44018</v>
      </c>
      <c r="D75" s="53">
        <v>44022</v>
      </c>
      <c r="E75" s="12">
        <f t="shared" si="11"/>
        <v>520</v>
      </c>
      <c r="F75" s="12" t="str">
        <f t="shared" si="10"/>
        <v/>
      </c>
      <c r="G75" s="12"/>
      <c r="H75" s="12"/>
      <c r="I75" s="12"/>
      <c r="J75" s="12"/>
      <c r="K75" s="12"/>
      <c r="L75" s="12"/>
      <c r="M75" s="12"/>
      <c r="N75" s="12"/>
      <c r="O75" s="12"/>
      <c r="P75" s="12"/>
      <c r="Q75" s="54"/>
      <c r="R75" s="40"/>
    </row>
    <row r="76" spans="2:18" ht="15.6" customHeight="1" thickBot="1" x14ac:dyDescent="0.35">
      <c r="B76" s="77" t="s">
        <v>252</v>
      </c>
      <c r="C76" s="53">
        <v>44018</v>
      </c>
      <c r="D76" s="53">
        <v>44022</v>
      </c>
      <c r="E76" s="12">
        <f t="shared" si="11"/>
        <v>520</v>
      </c>
      <c r="F76" s="12" t="str">
        <f t="shared" si="10"/>
        <v/>
      </c>
      <c r="G76" s="12"/>
      <c r="H76" s="12"/>
      <c r="I76" s="12"/>
      <c r="J76" s="12"/>
      <c r="K76" s="12"/>
      <c r="L76" s="12"/>
      <c r="M76" s="12"/>
      <c r="N76" s="12"/>
      <c r="O76" s="12"/>
      <c r="P76" s="12"/>
      <c r="Q76" s="54"/>
      <c r="R76" s="40"/>
    </row>
    <row r="77" spans="2:18" ht="15.6" customHeight="1" thickBot="1" x14ac:dyDescent="0.35">
      <c r="B77" s="77" t="s">
        <v>253</v>
      </c>
      <c r="C77" s="53">
        <v>44018</v>
      </c>
      <c r="D77" s="53">
        <v>44022</v>
      </c>
      <c r="E77" s="12">
        <f t="shared" si="11"/>
        <v>520</v>
      </c>
      <c r="F77" s="12" t="str">
        <f t="shared" si="10"/>
        <v/>
      </c>
      <c r="G77" s="12"/>
      <c r="H77" s="12"/>
      <c r="I77" s="12"/>
      <c r="J77" s="12"/>
      <c r="K77" s="12"/>
      <c r="L77" s="12"/>
      <c r="M77" s="12"/>
      <c r="N77" s="12"/>
      <c r="O77" s="12"/>
      <c r="P77" s="12"/>
      <c r="Q77" s="54"/>
      <c r="R77" s="40"/>
    </row>
    <row r="78" spans="2:18" ht="15.6" customHeight="1" thickBot="1" x14ac:dyDescent="0.35">
      <c r="B78" s="77" t="s">
        <v>254</v>
      </c>
      <c r="C78" s="53">
        <v>44018</v>
      </c>
      <c r="D78" s="53">
        <v>44022</v>
      </c>
      <c r="E78" s="12">
        <f t="shared" si="11"/>
        <v>520</v>
      </c>
      <c r="F78" s="12" t="str">
        <f t="shared" si="10"/>
        <v/>
      </c>
      <c r="G78" s="12"/>
      <c r="H78" s="12"/>
      <c r="I78" s="12"/>
      <c r="J78" s="12"/>
      <c r="K78" s="12"/>
      <c r="L78" s="12"/>
      <c r="M78" s="12"/>
      <c r="N78" s="12"/>
      <c r="O78" s="12"/>
      <c r="P78" s="12"/>
      <c r="Q78" s="54"/>
      <c r="R78" s="40"/>
    </row>
    <row r="79" spans="2:18" ht="15.6" customHeight="1" thickBot="1" x14ac:dyDescent="0.35">
      <c r="B79" s="77" t="s">
        <v>255</v>
      </c>
      <c r="C79" s="53">
        <v>44018</v>
      </c>
      <c r="D79" s="53">
        <v>44022</v>
      </c>
      <c r="E79" s="12">
        <f t="shared" si="11"/>
        <v>520</v>
      </c>
      <c r="F79" s="12" t="str">
        <f t="shared" si="10"/>
        <v/>
      </c>
      <c r="G79" s="12"/>
      <c r="H79" s="12"/>
      <c r="I79" s="12"/>
      <c r="J79" s="12"/>
      <c r="K79" s="12"/>
      <c r="L79" s="12"/>
      <c r="M79" s="12"/>
      <c r="N79" s="12"/>
      <c r="O79" s="12"/>
      <c r="P79" s="12"/>
      <c r="Q79" s="54"/>
      <c r="R79" s="40"/>
    </row>
    <row r="80" spans="2:18" ht="15.6" customHeight="1" thickBot="1" x14ac:dyDescent="0.35">
      <c r="B80" s="77" t="s">
        <v>256</v>
      </c>
      <c r="C80" s="53"/>
      <c r="D80" s="53"/>
      <c r="E80" s="12" t="str">
        <f t="shared" si="11"/>
        <v/>
      </c>
      <c r="F80" s="12" t="str">
        <f t="shared" si="10"/>
        <v/>
      </c>
      <c r="G80" s="12"/>
      <c r="H80" s="12"/>
      <c r="I80" s="12"/>
      <c r="J80" s="12"/>
      <c r="K80" s="12"/>
      <c r="L80" s="12"/>
      <c r="M80" s="12"/>
      <c r="N80" s="12"/>
      <c r="O80" s="12"/>
      <c r="P80" s="12"/>
      <c r="Q80" s="54"/>
      <c r="R80" s="40"/>
    </row>
    <row r="81" spans="2:18" ht="15.6" customHeight="1" thickBot="1" x14ac:dyDescent="0.35">
      <c r="B81" s="77" t="s">
        <v>257</v>
      </c>
      <c r="C81" s="53">
        <v>44018</v>
      </c>
      <c r="D81" s="53">
        <v>44022</v>
      </c>
      <c r="E81" s="12">
        <f t="shared" si="11"/>
        <v>520</v>
      </c>
      <c r="F81" s="12" t="str">
        <f t="shared" si="10"/>
        <v/>
      </c>
      <c r="G81" s="12"/>
      <c r="H81" s="12"/>
      <c r="I81" s="12"/>
      <c r="J81" s="12"/>
      <c r="K81" s="12"/>
      <c r="L81" s="12"/>
      <c r="M81" s="12"/>
      <c r="N81" s="12"/>
      <c r="O81" s="12"/>
      <c r="P81" s="12"/>
      <c r="Q81" s="54"/>
      <c r="R81" s="40"/>
    </row>
    <row r="82" spans="2:18" ht="15.6" customHeight="1" thickBot="1" x14ac:dyDescent="0.35">
      <c r="B82" s="77" t="s">
        <v>258</v>
      </c>
      <c r="C82" s="53">
        <v>44018</v>
      </c>
      <c r="D82" s="53">
        <v>44022</v>
      </c>
      <c r="E82" s="12">
        <f t="shared" si="11"/>
        <v>520</v>
      </c>
      <c r="F82" s="12" t="str">
        <f t="shared" si="10"/>
        <v/>
      </c>
      <c r="G82" s="12"/>
      <c r="H82" s="12"/>
      <c r="I82" s="12"/>
      <c r="J82" s="12"/>
      <c r="K82" s="12"/>
      <c r="L82" s="12"/>
      <c r="M82" s="12"/>
      <c r="N82" s="12"/>
      <c r="O82" s="12"/>
      <c r="P82" s="12"/>
      <c r="Q82" s="54"/>
      <c r="R82" s="40"/>
    </row>
    <row r="83" spans="2:18" ht="15.6" customHeight="1" thickBot="1" x14ac:dyDescent="0.35">
      <c r="B83" s="78" t="s">
        <v>259</v>
      </c>
      <c r="C83" s="79">
        <f>MIN(C84:C90)</f>
        <v>44018</v>
      </c>
      <c r="D83" s="79">
        <f>MAX(D84:D90)</f>
        <v>44022</v>
      </c>
      <c r="E83" s="61"/>
      <c r="F83" s="74" t="str">
        <f t="shared" si="10"/>
        <v/>
      </c>
      <c r="G83" s="75"/>
      <c r="H83" s="76"/>
      <c r="I83" s="76"/>
      <c r="J83" s="76"/>
      <c r="K83" s="76"/>
      <c r="L83" s="76"/>
      <c r="M83" s="76"/>
      <c r="N83" s="76"/>
      <c r="O83" s="76"/>
      <c r="P83" s="76"/>
      <c r="Q83" s="76"/>
      <c r="R83" s="40"/>
    </row>
    <row r="84" spans="2:18" ht="15.6" customHeight="1" thickBot="1" x14ac:dyDescent="0.35">
      <c r="B84" s="77" t="s">
        <v>260</v>
      </c>
      <c r="C84" s="53">
        <v>44018</v>
      </c>
      <c r="D84" s="53">
        <v>44022</v>
      </c>
      <c r="E84" s="12">
        <f t="shared" ref="E84:E91" si="12">IF(D84="","",(+D84-$E$5))</f>
        <v>520</v>
      </c>
      <c r="F84" s="12" t="str">
        <f t="shared" si="10"/>
        <v/>
      </c>
      <c r="G84" s="12"/>
      <c r="H84" s="12"/>
      <c r="I84" s="12"/>
      <c r="J84" s="12"/>
      <c r="K84" s="12"/>
      <c r="L84" s="12"/>
      <c r="M84" s="12"/>
      <c r="N84" s="12"/>
      <c r="O84" s="12"/>
      <c r="P84" s="12"/>
      <c r="Q84" s="54"/>
      <c r="R84" s="40"/>
    </row>
    <row r="85" spans="2:18" ht="15.6" customHeight="1" thickBot="1" x14ac:dyDescent="0.35">
      <c r="B85" s="77" t="s">
        <v>261</v>
      </c>
      <c r="C85" s="53">
        <v>44018</v>
      </c>
      <c r="D85" s="53">
        <v>44022</v>
      </c>
      <c r="E85" s="12">
        <f t="shared" si="12"/>
        <v>520</v>
      </c>
      <c r="F85" s="12" t="str">
        <f t="shared" si="10"/>
        <v/>
      </c>
      <c r="G85" s="12"/>
      <c r="H85" s="12"/>
      <c r="I85" s="12"/>
      <c r="J85" s="12"/>
      <c r="K85" s="12"/>
      <c r="L85" s="12"/>
      <c r="M85" s="12"/>
      <c r="N85" s="12"/>
      <c r="O85" s="12"/>
      <c r="P85" s="12"/>
      <c r="Q85" s="54"/>
      <c r="R85" s="40"/>
    </row>
    <row r="86" spans="2:18" ht="15.6" customHeight="1" thickBot="1" x14ac:dyDescent="0.35">
      <c r="B86" s="77" t="s">
        <v>262</v>
      </c>
      <c r="C86" s="53">
        <v>44018</v>
      </c>
      <c r="D86" s="53">
        <v>44022</v>
      </c>
      <c r="E86" s="12">
        <f t="shared" si="12"/>
        <v>520</v>
      </c>
      <c r="F86" s="12" t="str">
        <f t="shared" si="10"/>
        <v/>
      </c>
      <c r="G86" s="12"/>
      <c r="H86" s="12"/>
      <c r="I86" s="12"/>
      <c r="J86" s="12"/>
      <c r="K86" s="12"/>
      <c r="L86" s="12"/>
      <c r="M86" s="12"/>
      <c r="N86" s="12"/>
      <c r="O86" s="12"/>
      <c r="P86" s="12"/>
      <c r="Q86" s="54"/>
    </row>
    <row r="87" spans="2:18" ht="15.6" customHeight="1" thickBot="1" x14ac:dyDescent="0.35">
      <c r="B87" s="77" t="s">
        <v>263</v>
      </c>
      <c r="C87" s="53"/>
      <c r="D87" s="53"/>
      <c r="E87" s="12" t="str">
        <f t="shared" si="12"/>
        <v/>
      </c>
      <c r="F87" s="12"/>
      <c r="G87" s="12"/>
      <c r="H87" s="12"/>
      <c r="I87" s="12"/>
      <c r="J87" s="12"/>
      <c r="K87" s="12"/>
      <c r="L87" s="12"/>
      <c r="M87" s="12"/>
      <c r="N87" s="12"/>
      <c r="O87" s="12"/>
      <c r="P87" s="12"/>
      <c r="Q87" s="54"/>
    </row>
    <row r="88" spans="2:18" ht="15.6" customHeight="1" thickBot="1" x14ac:dyDescent="0.35">
      <c r="B88" s="77" t="s">
        <v>264</v>
      </c>
      <c r="C88" s="53">
        <v>44018</v>
      </c>
      <c r="D88" s="53">
        <v>44022</v>
      </c>
      <c r="E88" s="12">
        <f t="shared" si="12"/>
        <v>520</v>
      </c>
      <c r="F88" s="12" t="str">
        <f>IF(G88="Completed","",IF(E88&lt;0,"Overdue",""))</f>
        <v/>
      </c>
      <c r="G88" s="12"/>
      <c r="H88" s="12"/>
      <c r="I88" s="12"/>
      <c r="J88" s="12"/>
      <c r="K88" s="12"/>
      <c r="L88" s="12"/>
      <c r="M88" s="12"/>
      <c r="N88" s="12"/>
      <c r="O88" s="12"/>
      <c r="P88" s="12"/>
      <c r="Q88" s="54"/>
      <c r="R88" s="40"/>
    </row>
    <row r="89" spans="2:18" ht="15.6" customHeight="1" thickBot="1" x14ac:dyDescent="0.35">
      <c r="B89" s="77" t="s">
        <v>265</v>
      </c>
      <c r="C89" s="53">
        <v>44018</v>
      </c>
      <c r="D89" s="53">
        <v>44022</v>
      </c>
      <c r="E89" s="12">
        <f t="shared" si="12"/>
        <v>520</v>
      </c>
      <c r="F89" s="12" t="str">
        <f>IF(G89="Completed","",IF(E89&lt;0,"Overdue",""))</f>
        <v/>
      </c>
      <c r="G89" s="12"/>
      <c r="H89" s="12"/>
      <c r="I89" s="12"/>
      <c r="J89" s="12"/>
      <c r="K89" s="12"/>
      <c r="L89" s="12"/>
      <c r="M89" s="12"/>
      <c r="N89" s="12"/>
      <c r="O89" s="12"/>
      <c r="P89" s="12"/>
      <c r="Q89" s="54"/>
    </row>
    <row r="90" spans="2:18" ht="15.6" customHeight="1" thickBot="1" x14ac:dyDescent="0.35">
      <c r="B90" s="77" t="s">
        <v>266</v>
      </c>
      <c r="C90" s="53">
        <v>44018</v>
      </c>
      <c r="D90" s="53">
        <v>44022</v>
      </c>
      <c r="E90" s="12">
        <f t="shared" si="12"/>
        <v>520</v>
      </c>
      <c r="F90" s="12" t="str">
        <f>IF(G90="Completed","",IF(E90&lt;0,"Overdue",""))</f>
        <v/>
      </c>
      <c r="G90" s="12"/>
      <c r="H90" s="12"/>
      <c r="I90" s="12"/>
      <c r="J90" s="12"/>
      <c r="K90" s="12"/>
      <c r="L90" s="12"/>
      <c r="M90" s="12"/>
      <c r="N90" s="12"/>
      <c r="O90" s="12"/>
      <c r="P90" s="12"/>
      <c r="Q90" s="54"/>
      <c r="R90" s="40"/>
    </row>
    <row r="91" spans="2:18" ht="15.6" customHeight="1" thickBot="1" x14ac:dyDescent="0.35">
      <c r="B91" s="77" t="s">
        <v>267</v>
      </c>
      <c r="C91" s="53">
        <v>44018</v>
      </c>
      <c r="D91" s="53">
        <v>44022</v>
      </c>
      <c r="E91" s="12">
        <f t="shared" si="12"/>
        <v>520</v>
      </c>
      <c r="F91" s="12" t="str">
        <f t="shared" ref="F91" si="13">IF(G91="Completed","",IF(E91&lt;0,"Overdue",""))</f>
        <v/>
      </c>
      <c r="G91" s="12"/>
      <c r="H91" s="12"/>
      <c r="I91" s="12"/>
      <c r="J91" s="12"/>
      <c r="K91" s="12"/>
      <c r="L91" s="12"/>
      <c r="M91" s="12"/>
      <c r="N91" s="12"/>
      <c r="O91" s="12"/>
      <c r="P91" s="12"/>
      <c r="Q91" s="54"/>
      <c r="R91" s="40"/>
    </row>
    <row r="92" spans="2:18" ht="15.6" customHeight="1" thickBot="1" x14ac:dyDescent="0.35">
      <c r="B92" s="78" t="s">
        <v>268</v>
      </c>
      <c r="C92" s="79">
        <f>MIN(C93:C93)</f>
        <v>44018</v>
      </c>
      <c r="D92" s="79">
        <f>MAX(D93)</f>
        <v>44022</v>
      </c>
      <c r="E92" s="61"/>
      <c r="F92" s="74" t="str">
        <f>IF(G92="Completed","",IF(E92&lt;0,"Overdue",""))</f>
        <v/>
      </c>
      <c r="G92" s="75"/>
      <c r="H92" s="76"/>
      <c r="I92" s="76"/>
      <c r="J92" s="76"/>
      <c r="K92" s="76"/>
      <c r="L92" s="76"/>
      <c r="M92" s="76"/>
      <c r="N92" s="76"/>
      <c r="O92" s="76"/>
      <c r="P92" s="76"/>
      <c r="Q92" s="76"/>
      <c r="R92" s="40"/>
    </row>
    <row r="93" spans="2:18" ht="15.6" customHeight="1" thickBot="1" x14ac:dyDescent="0.35">
      <c r="B93" s="77" t="s">
        <v>269</v>
      </c>
      <c r="C93" s="53">
        <v>44018</v>
      </c>
      <c r="D93" s="53">
        <v>44022</v>
      </c>
      <c r="E93" s="12">
        <f>IF(D93="","",(+D93-$E$5))</f>
        <v>520</v>
      </c>
      <c r="F93" s="12" t="str">
        <f>IF(G93="Completed","",IF(E93&lt;0,"Overdue",""))</f>
        <v/>
      </c>
      <c r="G93" s="12"/>
      <c r="H93" s="12"/>
      <c r="I93" s="12"/>
      <c r="J93" s="12"/>
      <c r="K93" s="12"/>
      <c r="L93" s="12"/>
      <c r="M93" s="12"/>
      <c r="N93" s="12"/>
      <c r="O93" s="12"/>
      <c r="P93" s="12"/>
      <c r="Q93" s="54"/>
      <c r="R93" s="40"/>
    </row>
    <row r="94" spans="2:18" ht="15.6" customHeight="1" x14ac:dyDescent="0.3">
      <c r="B94" s="70" t="s">
        <v>270</v>
      </c>
      <c r="C94" s="68"/>
      <c r="D94" s="68"/>
      <c r="E94" s="61"/>
      <c r="F94" s="69"/>
      <c r="G94" s="69"/>
      <c r="H94" s="70"/>
      <c r="I94" s="70" t="s">
        <v>239</v>
      </c>
      <c r="J94" s="70"/>
      <c r="K94" s="70"/>
      <c r="L94" s="70"/>
      <c r="M94" s="70"/>
      <c r="N94" s="70"/>
      <c r="O94" s="70"/>
      <c r="P94" s="70"/>
      <c r="Q94" s="70"/>
    </row>
    <row r="95" spans="2:18" ht="15.6" customHeight="1" thickBot="1" x14ac:dyDescent="0.35">
      <c r="B95" s="78" t="s">
        <v>271</v>
      </c>
      <c r="C95" s="79">
        <f>MIN(C96:C102)</f>
        <v>44018</v>
      </c>
      <c r="D95" s="79">
        <f>MAX(D96:D102)</f>
        <v>44022</v>
      </c>
      <c r="E95" s="61"/>
      <c r="F95" s="74" t="str">
        <f t="shared" ref="F95:F112" si="14">IF(G95="Completed","",IF(E95&lt;0,"Overdue",""))</f>
        <v/>
      </c>
      <c r="G95" s="75"/>
      <c r="H95" s="76"/>
      <c r="I95" s="76"/>
      <c r="J95" s="76"/>
      <c r="K95" s="76"/>
      <c r="L95" s="76"/>
      <c r="M95" s="76"/>
      <c r="N95" s="76"/>
      <c r="O95" s="76"/>
      <c r="P95" s="76"/>
      <c r="Q95" s="76"/>
      <c r="R95" s="40"/>
    </row>
    <row r="96" spans="2:18" ht="15.6" customHeight="1" thickBot="1" x14ac:dyDescent="0.35">
      <c r="B96" s="77" t="s">
        <v>272</v>
      </c>
      <c r="C96" s="53">
        <v>44018</v>
      </c>
      <c r="D96" s="53">
        <v>44022</v>
      </c>
      <c r="E96" s="12">
        <f t="shared" ref="E96:E103" si="15">IF(D96="","",(+D96-$E$5))</f>
        <v>520</v>
      </c>
      <c r="F96" s="12" t="str">
        <f t="shared" si="14"/>
        <v/>
      </c>
      <c r="G96" s="12"/>
      <c r="H96" s="12"/>
      <c r="I96" s="12"/>
      <c r="J96" s="12"/>
      <c r="K96" s="12"/>
      <c r="L96" s="12"/>
      <c r="M96" s="12"/>
      <c r="N96" s="12"/>
      <c r="O96" s="12"/>
      <c r="P96" s="12"/>
      <c r="Q96" s="54"/>
    </row>
    <row r="97" spans="2:18" ht="15.6" customHeight="1" thickBot="1" x14ac:dyDescent="0.35">
      <c r="B97" s="77" t="s">
        <v>273</v>
      </c>
      <c r="C97" s="53">
        <v>44018</v>
      </c>
      <c r="D97" s="53">
        <v>44022</v>
      </c>
      <c r="E97" s="12">
        <f t="shared" si="15"/>
        <v>520</v>
      </c>
      <c r="F97" s="12" t="str">
        <f t="shared" si="14"/>
        <v/>
      </c>
      <c r="G97" s="12"/>
      <c r="H97" s="12"/>
      <c r="I97" s="12"/>
      <c r="J97" s="12"/>
      <c r="K97" s="12"/>
      <c r="L97" s="12"/>
      <c r="M97" s="12"/>
      <c r="N97" s="12"/>
      <c r="O97" s="12"/>
      <c r="P97" s="12"/>
      <c r="Q97" s="54"/>
    </row>
    <row r="98" spans="2:18" ht="15.6" customHeight="1" thickBot="1" x14ac:dyDescent="0.35">
      <c r="B98" s="77" t="s">
        <v>274</v>
      </c>
      <c r="C98" s="53">
        <v>44018</v>
      </c>
      <c r="D98" s="53">
        <v>44022</v>
      </c>
      <c r="E98" s="12">
        <f t="shared" si="15"/>
        <v>520</v>
      </c>
      <c r="F98" s="12" t="str">
        <f t="shared" si="14"/>
        <v/>
      </c>
      <c r="G98" s="12"/>
      <c r="H98" s="12"/>
      <c r="I98" s="12"/>
      <c r="J98" s="12"/>
      <c r="K98" s="12"/>
      <c r="L98" s="12"/>
      <c r="M98" s="12"/>
      <c r="N98" s="12"/>
      <c r="O98" s="12"/>
      <c r="P98" s="12"/>
      <c r="Q98" s="54"/>
    </row>
    <row r="99" spans="2:18" ht="15.6" customHeight="1" thickBot="1" x14ac:dyDescent="0.35">
      <c r="B99" s="77" t="s">
        <v>275</v>
      </c>
      <c r="C99" s="53">
        <v>44018</v>
      </c>
      <c r="D99" s="53">
        <v>44022</v>
      </c>
      <c r="E99" s="12">
        <f t="shared" si="15"/>
        <v>520</v>
      </c>
      <c r="F99" s="12" t="str">
        <f t="shared" si="14"/>
        <v/>
      </c>
      <c r="G99" s="12"/>
      <c r="H99" s="12"/>
      <c r="I99" s="12"/>
      <c r="J99" s="12"/>
      <c r="K99" s="12"/>
      <c r="L99" s="12"/>
      <c r="M99" s="12"/>
      <c r="N99" s="12"/>
      <c r="O99" s="12"/>
      <c r="P99" s="12"/>
      <c r="Q99" s="54"/>
    </row>
    <row r="100" spans="2:18" ht="15.6" customHeight="1" thickBot="1" x14ac:dyDescent="0.35">
      <c r="B100" s="77" t="s">
        <v>276</v>
      </c>
      <c r="C100" s="53">
        <v>44018</v>
      </c>
      <c r="D100" s="53">
        <v>44022</v>
      </c>
      <c r="E100" s="12">
        <f t="shared" si="15"/>
        <v>520</v>
      </c>
      <c r="F100" s="12" t="str">
        <f t="shared" si="14"/>
        <v/>
      </c>
      <c r="G100" s="12"/>
      <c r="H100" s="12"/>
      <c r="I100" s="12"/>
      <c r="J100" s="12"/>
      <c r="K100" s="12"/>
      <c r="L100" s="12"/>
      <c r="M100" s="12"/>
      <c r="N100" s="12"/>
      <c r="O100" s="12"/>
      <c r="P100" s="12"/>
      <c r="Q100" s="54"/>
    </row>
    <row r="101" spans="2:18" ht="15.6" customHeight="1" thickBot="1" x14ac:dyDescent="0.35">
      <c r="B101" s="77" t="s">
        <v>277</v>
      </c>
      <c r="C101" s="53">
        <v>44018</v>
      </c>
      <c r="D101" s="53">
        <v>44022</v>
      </c>
      <c r="E101" s="12">
        <f t="shared" si="15"/>
        <v>520</v>
      </c>
      <c r="F101" s="12" t="str">
        <f t="shared" si="14"/>
        <v/>
      </c>
      <c r="G101" s="12"/>
      <c r="H101" s="12"/>
      <c r="I101" s="12"/>
      <c r="J101" s="12"/>
      <c r="K101" s="12"/>
      <c r="L101" s="12"/>
      <c r="M101" s="12"/>
      <c r="N101" s="12"/>
      <c r="O101" s="12"/>
      <c r="P101" s="12"/>
      <c r="Q101" s="54"/>
    </row>
    <row r="102" spans="2:18" ht="15.6" customHeight="1" thickBot="1" x14ac:dyDescent="0.35">
      <c r="B102" s="77" t="s">
        <v>278</v>
      </c>
      <c r="C102" s="53">
        <v>44018</v>
      </c>
      <c r="D102" s="53">
        <v>44022</v>
      </c>
      <c r="E102" s="12">
        <f t="shared" si="15"/>
        <v>520</v>
      </c>
      <c r="F102" s="12" t="str">
        <f t="shared" si="14"/>
        <v/>
      </c>
      <c r="G102" s="12"/>
      <c r="H102" s="12"/>
      <c r="I102" s="12"/>
      <c r="J102" s="12"/>
      <c r="K102" s="12"/>
      <c r="L102" s="12"/>
      <c r="M102" s="12"/>
      <c r="N102" s="12"/>
      <c r="O102" s="12"/>
      <c r="P102" s="12"/>
      <c r="Q102" s="54"/>
    </row>
    <row r="103" spans="2:18" ht="15.6" customHeight="1" thickBot="1" x14ac:dyDescent="0.35">
      <c r="B103" s="77" t="s">
        <v>258</v>
      </c>
      <c r="C103" s="53">
        <v>44018</v>
      </c>
      <c r="D103" s="53">
        <v>44022</v>
      </c>
      <c r="E103" s="12">
        <f t="shared" si="15"/>
        <v>520</v>
      </c>
      <c r="F103" s="12" t="str">
        <f t="shared" si="14"/>
        <v/>
      </c>
      <c r="G103" s="12"/>
      <c r="H103" s="12"/>
      <c r="I103" s="12"/>
      <c r="J103" s="12"/>
      <c r="K103" s="12"/>
      <c r="L103" s="12"/>
      <c r="M103" s="12"/>
      <c r="N103" s="12"/>
      <c r="O103" s="12"/>
      <c r="P103" s="12"/>
      <c r="Q103" s="54"/>
      <c r="R103" s="40"/>
    </row>
    <row r="104" spans="2:18" ht="15.6" customHeight="1" thickBot="1" x14ac:dyDescent="0.35">
      <c r="B104" s="78" t="s">
        <v>279</v>
      </c>
      <c r="C104" s="79">
        <f>MIN(C105:C111)</f>
        <v>44018</v>
      </c>
      <c r="D104" s="79">
        <f>MAX(D105:D111)</f>
        <v>44022</v>
      </c>
      <c r="E104" s="61"/>
      <c r="F104" s="74" t="str">
        <f t="shared" si="14"/>
        <v/>
      </c>
      <c r="G104" s="75"/>
      <c r="H104" s="76"/>
      <c r="I104" s="76"/>
      <c r="J104" s="76"/>
      <c r="K104" s="76"/>
      <c r="L104" s="76"/>
      <c r="M104" s="76"/>
      <c r="N104" s="76"/>
      <c r="O104" s="76"/>
      <c r="P104" s="76"/>
      <c r="Q104" s="76"/>
      <c r="R104" s="40"/>
    </row>
    <row r="105" spans="2:18" ht="15.6" customHeight="1" thickBot="1" x14ac:dyDescent="0.35">
      <c r="B105" s="77" t="s">
        <v>280</v>
      </c>
      <c r="C105" s="53">
        <v>44018</v>
      </c>
      <c r="D105" s="53">
        <v>44022</v>
      </c>
      <c r="E105" s="12">
        <f t="shared" ref="E105:E112" si="16">IF(D105="","",(+D105-$E$5))</f>
        <v>520</v>
      </c>
      <c r="F105" s="12" t="str">
        <f t="shared" si="14"/>
        <v/>
      </c>
      <c r="G105" s="12"/>
      <c r="H105" s="12"/>
      <c r="I105" s="12"/>
      <c r="J105" s="12"/>
      <c r="K105" s="12"/>
      <c r="L105" s="12"/>
      <c r="M105" s="12"/>
      <c r="N105" s="12"/>
      <c r="O105" s="12"/>
      <c r="P105" s="12"/>
      <c r="Q105" s="54"/>
    </row>
    <row r="106" spans="2:18" ht="15.6" customHeight="1" thickBot="1" x14ac:dyDescent="0.35">
      <c r="B106" s="77" t="s">
        <v>281</v>
      </c>
      <c r="C106" s="53">
        <v>44018</v>
      </c>
      <c r="D106" s="53">
        <v>44022</v>
      </c>
      <c r="E106" s="12">
        <f t="shared" si="16"/>
        <v>520</v>
      </c>
      <c r="F106" s="12" t="str">
        <f t="shared" si="14"/>
        <v/>
      </c>
      <c r="G106" s="12"/>
      <c r="H106" s="12"/>
      <c r="I106" s="12"/>
      <c r="J106" s="12"/>
      <c r="K106" s="12"/>
      <c r="L106" s="12"/>
      <c r="M106" s="12"/>
      <c r="N106" s="12"/>
      <c r="O106" s="12"/>
      <c r="P106" s="12"/>
      <c r="Q106" s="54"/>
    </row>
    <row r="107" spans="2:18" ht="15.6" customHeight="1" thickBot="1" x14ac:dyDescent="0.35">
      <c r="B107" s="77" t="s">
        <v>282</v>
      </c>
      <c r="C107" s="53">
        <v>44018</v>
      </c>
      <c r="D107" s="53">
        <v>44022</v>
      </c>
      <c r="E107" s="12">
        <f t="shared" si="16"/>
        <v>520</v>
      </c>
      <c r="F107" s="12" t="str">
        <f t="shared" si="14"/>
        <v/>
      </c>
      <c r="G107" s="12"/>
      <c r="H107" s="12"/>
      <c r="I107" s="12"/>
      <c r="J107" s="12"/>
      <c r="K107" s="12"/>
      <c r="L107" s="12"/>
      <c r="M107" s="12"/>
      <c r="N107" s="12"/>
      <c r="O107" s="12"/>
      <c r="P107" s="12"/>
      <c r="Q107" s="54"/>
    </row>
    <row r="108" spans="2:18" ht="15.6" customHeight="1" thickBot="1" x14ac:dyDescent="0.35">
      <c r="B108" s="77" t="s">
        <v>283</v>
      </c>
      <c r="C108" s="53">
        <v>44018</v>
      </c>
      <c r="D108" s="53">
        <v>44022</v>
      </c>
      <c r="E108" s="12">
        <f t="shared" si="16"/>
        <v>520</v>
      </c>
      <c r="F108" s="12" t="str">
        <f t="shared" si="14"/>
        <v/>
      </c>
      <c r="G108" s="12"/>
      <c r="H108" s="12"/>
      <c r="I108" s="12"/>
      <c r="J108" s="12"/>
      <c r="K108" s="12"/>
      <c r="L108" s="12"/>
      <c r="M108" s="12"/>
      <c r="N108" s="12"/>
      <c r="O108" s="12"/>
      <c r="P108" s="12"/>
      <c r="Q108" s="54"/>
    </row>
    <row r="109" spans="2:18" ht="15.6" customHeight="1" thickBot="1" x14ac:dyDescent="0.35">
      <c r="B109" s="77" t="s">
        <v>284</v>
      </c>
      <c r="C109" s="53">
        <v>44018</v>
      </c>
      <c r="D109" s="53">
        <v>44022</v>
      </c>
      <c r="E109" s="12">
        <f t="shared" si="16"/>
        <v>520</v>
      </c>
      <c r="F109" s="12" t="str">
        <f t="shared" si="14"/>
        <v/>
      </c>
      <c r="G109" s="12"/>
      <c r="H109" s="12"/>
      <c r="I109" s="12"/>
      <c r="J109" s="12"/>
      <c r="K109" s="12"/>
      <c r="L109" s="12"/>
      <c r="M109" s="12"/>
      <c r="N109" s="12"/>
      <c r="O109" s="12"/>
      <c r="P109" s="12"/>
      <c r="Q109" s="54"/>
    </row>
    <row r="110" spans="2:18" ht="15.6" customHeight="1" thickBot="1" x14ac:dyDescent="0.35">
      <c r="B110" s="77" t="s">
        <v>285</v>
      </c>
      <c r="C110" s="53">
        <v>44018</v>
      </c>
      <c r="D110" s="53">
        <v>44022</v>
      </c>
      <c r="E110" s="12">
        <f t="shared" si="16"/>
        <v>520</v>
      </c>
      <c r="F110" s="12" t="str">
        <f t="shared" si="14"/>
        <v/>
      </c>
      <c r="G110" s="12"/>
      <c r="H110" s="12"/>
      <c r="I110" s="12"/>
      <c r="J110" s="12"/>
      <c r="K110" s="12"/>
      <c r="L110" s="12"/>
      <c r="M110" s="12"/>
      <c r="N110" s="12"/>
      <c r="O110" s="12"/>
      <c r="P110" s="12"/>
      <c r="Q110" s="54"/>
    </row>
    <row r="111" spans="2:18" ht="15.6" customHeight="1" thickBot="1" x14ac:dyDescent="0.35">
      <c r="B111" s="77" t="s">
        <v>286</v>
      </c>
      <c r="C111" s="53">
        <v>44018</v>
      </c>
      <c r="D111" s="53">
        <v>44022</v>
      </c>
      <c r="E111" s="12">
        <f t="shared" si="16"/>
        <v>520</v>
      </c>
      <c r="F111" s="12" t="str">
        <f t="shared" si="14"/>
        <v/>
      </c>
      <c r="G111" s="12"/>
      <c r="H111" s="12"/>
      <c r="I111" s="12"/>
      <c r="J111" s="12"/>
      <c r="K111" s="12"/>
      <c r="L111" s="12"/>
      <c r="M111" s="12"/>
      <c r="N111" s="12"/>
      <c r="O111" s="12"/>
      <c r="P111" s="12"/>
      <c r="Q111" s="54"/>
    </row>
    <row r="112" spans="2:18" ht="15.6" customHeight="1" thickBot="1" x14ac:dyDescent="0.35">
      <c r="B112" s="77" t="s">
        <v>287</v>
      </c>
      <c r="C112" s="53">
        <v>44018</v>
      </c>
      <c r="D112" s="53">
        <v>44022</v>
      </c>
      <c r="E112" s="12">
        <f t="shared" si="16"/>
        <v>520</v>
      </c>
      <c r="F112" s="12" t="str">
        <f t="shared" si="14"/>
        <v/>
      </c>
      <c r="G112" s="12"/>
      <c r="H112" s="12"/>
      <c r="I112" s="12"/>
      <c r="J112" s="12"/>
      <c r="K112" s="12"/>
      <c r="L112" s="12"/>
      <c r="M112" s="12"/>
      <c r="N112" s="12"/>
      <c r="O112" s="12"/>
      <c r="P112" s="12"/>
      <c r="Q112" s="54"/>
    </row>
    <row r="113" spans="2:18" ht="15.6" customHeight="1" x14ac:dyDescent="0.3">
      <c r="B113" s="70" t="s">
        <v>288</v>
      </c>
      <c r="C113" s="80"/>
      <c r="D113" s="80"/>
      <c r="E113" s="61"/>
      <c r="F113" s="70"/>
      <c r="G113" s="70"/>
      <c r="H113" s="70"/>
      <c r="I113" s="70"/>
      <c r="J113" s="70"/>
      <c r="K113" s="70"/>
      <c r="L113" s="70"/>
      <c r="M113" s="70"/>
      <c r="N113" s="70"/>
      <c r="O113" s="70"/>
      <c r="P113" s="70"/>
      <c r="Q113" s="70"/>
    </row>
    <row r="114" spans="2:18" ht="15.6" customHeight="1" thickBot="1" x14ac:dyDescent="0.35">
      <c r="B114" s="78" t="s">
        <v>289</v>
      </c>
      <c r="C114" s="79">
        <f>MIN(C115:C117)</f>
        <v>44022</v>
      </c>
      <c r="D114" s="79">
        <f>MAX(D115:D117)</f>
        <v>44028</v>
      </c>
      <c r="E114" s="61"/>
      <c r="F114" s="74" t="str">
        <f>IF(G114="Completed","",IF(E114&lt;0,"Overdue",""))</f>
        <v/>
      </c>
      <c r="G114" s="75"/>
      <c r="H114" s="76"/>
      <c r="I114" s="76"/>
      <c r="J114" s="76"/>
      <c r="K114" s="76"/>
      <c r="L114" s="76"/>
      <c r="M114" s="76"/>
      <c r="N114" s="76"/>
      <c r="O114" s="76"/>
      <c r="P114" s="76"/>
      <c r="Q114" s="76"/>
      <c r="R114" s="40"/>
    </row>
    <row r="115" spans="2:18" ht="15.6" customHeight="1" thickBot="1" x14ac:dyDescent="0.35">
      <c r="B115" s="77" t="s">
        <v>290</v>
      </c>
      <c r="C115" s="53">
        <v>44022</v>
      </c>
      <c r="D115" s="53">
        <v>44028</v>
      </c>
      <c r="E115" s="12">
        <f>IF(D115="","",(+D115-$E$5))</f>
        <v>526</v>
      </c>
      <c r="F115" s="12" t="str">
        <f>IF(G115="Completed","",IF(E115&lt;0,"Overdue",""))</f>
        <v/>
      </c>
      <c r="G115" s="12"/>
      <c r="H115" s="12"/>
      <c r="I115" s="12"/>
      <c r="J115" s="12"/>
      <c r="K115" s="12"/>
      <c r="L115" s="12"/>
      <c r="M115" s="12"/>
      <c r="N115" s="12"/>
      <c r="O115" s="12"/>
      <c r="P115" s="12"/>
      <c r="Q115" s="54"/>
    </row>
    <row r="116" spans="2:18" ht="15.6" customHeight="1" thickBot="1" x14ac:dyDescent="0.35">
      <c r="B116" s="77" t="s">
        <v>291</v>
      </c>
      <c r="C116" s="53">
        <v>44022</v>
      </c>
      <c r="D116" s="53">
        <v>44028</v>
      </c>
      <c r="E116" s="12">
        <f>IF(D116="","",(+D116-$E$5))</f>
        <v>526</v>
      </c>
      <c r="F116" s="12" t="str">
        <f>IF(G116="Completed","",IF(E116&lt;0,"Overdue",""))</f>
        <v/>
      </c>
      <c r="G116" s="12"/>
      <c r="H116" s="12"/>
      <c r="I116" s="12"/>
      <c r="J116" s="12"/>
      <c r="K116" s="12"/>
      <c r="L116" s="12"/>
      <c r="M116" s="12"/>
      <c r="N116" s="12"/>
      <c r="O116" s="12"/>
      <c r="P116" s="12"/>
      <c r="Q116" s="54"/>
    </row>
    <row r="117" spans="2:18" ht="15.6" customHeight="1" thickBot="1" x14ac:dyDescent="0.35">
      <c r="B117" s="77" t="s">
        <v>292</v>
      </c>
      <c r="C117" s="53">
        <v>44022</v>
      </c>
      <c r="D117" s="53">
        <v>44028</v>
      </c>
      <c r="E117" s="12">
        <f>IF(D117="","",(+D117-$E$5))</f>
        <v>526</v>
      </c>
      <c r="F117" s="12" t="str">
        <f>IF(G117="Completed","",IF(E117&lt;0,"Overdue",""))</f>
        <v/>
      </c>
      <c r="G117" s="12"/>
      <c r="H117" s="12"/>
      <c r="I117" s="12"/>
      <c r="J117" s="12"/>
      <c r="K117" s="12"/>
      <c r="L117" s="12"/>
      <c r="M117" s="12"/>
      <c r="N117" s="12"/>
      <c r="O117" s="12"/>
      <c r="P117" s="12"/>
      <c r="Q117" s="54"/>
    </row>
    <row r="118" spans="2:18" ht="15.6" customHeight="1" thickBot="1" x14ac:dyDescent="0.35">
      <c r="B118" s="78" t="s">
        <v>293</v>
      </c>
      <c r="C118" s="79"/>
      <c r="D118" s="79"/>
      <c r="E118" s="61"/>
      <c r="F118" s="74"/>
      <c r="G118" s="75"/>
      <c r="H118" s="76"/>
      <c r="I118" s="76"/>
      <c r="J118" s="76"/>
      <c r="K118" s="76"/>
      <c r="L118" s="76"/>
      <c r="M118" s="76"/>
      <c r="N118" s="76"/>
      <c r="O118" s="76"/>
      <c r="P118" s="76"/>
      <c r="Q118" s="76"/>
      <c r="R118" s="40"/>
    </row>
    <row r="119" spans="2:18" ht="26.25" customHeight="1" thickBot="1" x14ac:dyDescent="0.35">
      <c r="B119" s="77" t="s">
        <v>294</v>
      </c>
      <c r="C119" s="53">
        <v>44022</v>
      </c>
      <c r="D119" s="53">
        <v>44028</v>
      </c>
      <c r="E119" s="12">
        <f>IF(D119="","",(+D119-$E$5))</f>
        <v>526</v>
      </c>
      <c r="F119" s="12" t="str">
        <f>IF(G119="Completed","",IF(E119&lt;0,"Overdue",""))</f>
        <v/>
      </c>
      <c r="G119" s="12"/>
      <c r="H119" s="12"/>
      <c r="I119" s="12"/>
      <c r="J119" s="12"/>
      <c r="K119" s="12"/>
      <c r="L119" s="12"/>
      <c r="M119" s="12"/>
      <c r="N119" s="12"/>
      <c r="O119" s="12"/>
      <c r="P119" s="12"/>
      <c r="Q119" s="54"/>
    </row>
    <row r="120" spans="2:18" ht="15.6" customHeight="1" thickBot="1" x14ac:dyDescent="0.35">
      <c r="B120" s="77" t="s">
        <v>295</v>
      </c>
      <c r="C120" s="53">
        <v>44022</v>
      </c>
      <c r="D120" s="53">
        <v>44028</v>
      </c>
      <c r="E120" s="12">
        <f>IF(D120="","",(+D120-$E$5))</f>
        <v>526</v>
      </c>
      <c r="F120" s="12" t="str">
        <f>IF(G120="Completed","",IF(E120&lt;0,"Overdue",""))</f>
        <v/>
      </c>
      <c r="G120" s="12"/>
      <c r="H120" s="12"/>
      <c r="I120" s="12"/>
      <c r="J120" s="12"/>
      <c r="K120" s="12"/>
      <c r="L120" s="12"/>
      <c r="M120" s="12"/>
      <c r="N120" s="12"/>
      <c r="O120" s="12"/>
      <c r="P120" s="12"/>
      <c r="Q120" s="54"/>
    </row>
    <row r="121" spans="2:18" ht="15.6" customHeight="1" thickBot="1" x14ac:dyDescent="0.35">
      <c r="B121" s="78" t="s">
        <v>296</v>
      </c>
      <c r="C121" s="79"/>
      <c r="D121" s="79"/>
      <c r="E121" s="61"/>
      <c r="F121" s="74"/>
      <c r="G121" s="75"/>
      <c r="H121" s="76"/>
      <c r="I121" s="76"/>
      <c r="J121" s="76"/>
      <c r="K121" s="76"/>
      <c r="L121" s="76"/>
      <c r="M121" s="76"/>
      <c r="N121" s="76"/>
      <c r="O121" s="76"/>
      <c r="P121" s="76"/>
      <c r="Q121" s="76"/>
      <c r="R121" s="40"/>
    </row>
    <row r="122" spans="2:18" ht="15.6" customHeight="1" thickBot="1" x14ac:dyDescent="0.35">
      <c r="B122" s="77" t="s">
        <v>297</v>
      </c>
      <c r="C122" s="53">
        <v>44022</v>
      </c>
      <c r="D122" s="53">
        <v>44028</v>
      </c>
      <c r="E122" s="12">
        <f>IF(D122="","",(+D122-$E$5))</f>
        <v>526</v>
      </c>
      <c r="F122" s="12" t="str">
        <f>IF(G122="Completed","",IF(E122&lt;0,"Overdue",""))</f>
        <v/>
      </c>
      <c r="G122" s="12"/>
      <c r="H122" s="12"/>
      <c r="I122" s="12"/>
      <c r="J122" s="12"/>
      <c r="K122" s="12"/>
      <c r="L122" s="12"/>
      <c r="M122" s="12"/>
      <c r="N122" s="12"/>
      <c r="O122" s="12"/>
      <c r="P122" s="12"/>
      <c r="Q122" s="54"/>
    </row>
    <row r="123" spans="2:18" ht="15.6" customHeight="1" thickBot="1" x14ac:dyDescent="0.35">
      <c r="B123" s="77" t="s">
        <v>298</v>
      </c>
      <c r="C123" s="53">
        <v>44022</v>
      </c>
      <c r="D123" s="53">
        <v>44028</v>
      </c>
      <c r="E123" s="12">
        <f>IF(D123="","",(+D123-$E$5))</f>
        <v>526</v>
      </c>
      <c r="F123" s="12" t="str">
        <f>IF(G123="Completed","",IF(E123&lt;0,"Overdue",""))</f>
        <v/>
      </c>
      <c r="G123" s="12"/>
      <c r="H123" s="12"/>
      <c r="I123" s="12"/>
      <c r="J123" s="12"/>
      <c r="K123" s="12"/>
      <c r="L123" s="12"/>
      <c r="M123" s="12"/>
      <c r="N123" s="12"/>
      <c r="O123" s="12"/>
      <c r="P123" s="12"/>
      <c r="Q123" s="54"/>
    </row>
    <row r="124" spans="2:18" ht="15.6" customHeight="1" thickBot="1" x14ac:dyDescent="0.35">
      <c r="B124" s="77" t="s">
        <v>299</v>
      </c>
      <c r="C124" s="53">
        <v>44022</v>
      </c>
      <c r="D124" s="53">
        <v>44028</v>
      </c>
      <c r="E124" s="12">
        <f>IF(D124="","",(+D124-$E$5))</f>
        <v>526</v>
      </c>
      <c r="F124" s="12" t="str">
        <f>IF(G124="Completed","",IF(E124&lt;0,"Overdue",""))</f>
        <v/>
      </c>
      <c r="G124" s="12"/>
      <c r="H124" s="12"/>
      <c r="I124" s="12"/>
      <c r="J124" s="12"/>
      <c r="K124" s="12"/>
      <c r="L124" s="12"/>
      <c r="M124" s="12"/>
      <c r="N124" s="12"/>
      <c r="O124" s="12"/>
      <c r="P124" s="12"/>
      <c r="Q124" s="54"/>
    </row>
    <row r="125" spans="2:18" ht="15.6" customHeight="1" thickBot="1" x14ac:dyDescent="0.35">
      <c r="B125" s="78" t="s">
        <v>300</v>
      </c>
      <c r="C125" s="79"/>
      <c r="D125" s="79"/>
      <c r="E125" s="61"/>
      <c r="F125" s="74"/>
      <c r="G125" s="75"/>
      <c r="H125" s="76"/>
      <c r="I125" s="76"/>
      <c r="J125" s="76"/>
      <c r="K125" s="76"/>
      <c r="L125" s="76"/>
      <c r="M125" s="76"/>
      <c r="N125" s="76"/>
      <c r="O125" s="76"/>
      <c r="P125" s="76"/>
      <c r="Q125" s="76"/>
      <c r="R125" s="40"/>
    </row>
    <row r="126" spans="2:18" ht="15.6" customHeight="1" thickBot="1" x14ac:dyDescent="0.35">
      <c r="B126" s="77" t="s">
        <v>301</v>
      </c>
      <c r="C126" s="53">
        <v>44022</v>
      </c>
      <c r="D126" s="53">
        <v>44028</v>
      </c>
      <c r="E126" s="12">
        <f>IF(D126="","",(+D126-$E$5))</f>
        <v>526</v>
      </c>
      <c r="F126" s="12" t="str">
        <f>IF(G126="Completed","",IF(E126&lt;0,"Overdue",""))</f>
        <v/>
      </c>
      <c r="G126" s="12"/>
      <c r="H126" s="12"/>
      <c r="I126" s="12"/>
      <c r="J126" s="12"/>
      <c r="K126" s="12"/>
      <c r="L126" s="12"/>
      <c r="M126" s="12"/>
      <c r="N126" s="12"/>
      <c r="O126" s="12"/>
      <c r="P126" s="12"/>
      <c r="Q126" s="54"/>
    </row>
    <row r="127" spans="2:18" ht="15.6" customHeight="1" x14ac:dyDescent="0.3">
      <c r="B127" s="70" t="s">
        <v>302</v>
      </c>
      <c r="C127" s="80"/>
      <c r="D127" s="80"/>
      <c r="E127" s="61"/>
      <c r="F127" s="70"/>
      <c r="G127" s="70"/>
      <c r="H127" s="70"/>
      <c r="I127" s="70"/>
      <c r="J127" s="70"/>
      <c r="K127" s="70"/>
      <c r="L127" s="70"/>
      <c r="M127" s="70"/>
      <c r="N127" s="70"/>
      <c r="O127" s="70"/>
      <c r="P127" s="81"/>
      <c r="Q127" s="70"/>
    </row>
    <row r="128" spans="2:18" ht="15.6" customHeight="1" thickBot="1" x14ac:dyDescent="0.35">
      <c r="B128" s="78" t="s">
        <v>303</v>
      </c>
      <c r="C128" s="79"/>
      <c r="D128" s="79"/>
      <c r="E128" s="61"/>
      <c r="F128" s="74"/>
      <c r="G128" s="75"/>
      <c r="H128" s="76"/>
      <c r="I128" s="76"/>
      <c r="J128" s="76"/>
      <c r="K128" s="76"/>
      <c r="L128" s="76"/>
      <c r="M128" s="76"/>
      <c r="N128" s="76"/>
      <c r="O128" s="76"/>
      <c r="P128" s="82"/>
      <c r="Q128" s="76"/>
      <c r="R128" s="40"/>
    </row>
    <row r="129" spans="2:18" ht="15.6" customHeight="1" thickBot="1" x14ac:dyDescent="0.35">
      <c r="B129" s="77" t="s">
        <v>304</v>
      </c>
      <c r="C129" s="53">
        <v>44022</v>
      </c>
      <c r="D129" s="53">
        <v>44028</v>
      </c>
      <c r="E129" s="12">
        <f>IF(D129="","",(+D129-$E$5))</f>
        <v>526</v>
      </c>
      <c r="F129" s="12" t="str">
        <f>IF(G129="Completed","",IF(E129&lt;0,"Overdue",""))</f>
        <v/>
      </c>
      <c r="G129" s="12"/>
      <c r="H129" s="12"/>
      <c r="I129" s="12"/>
      <c r="J129" s="12"/>
      <c r="K129" s="12"/>
      <c r="L129" s="12"/>
      <c r="M129" s="12"/>
      <c r="N129" s="12"/>
      <c r="O129" s="12"/>
      <c r="P129" s="12"/>
      <c r="Q129" s="54"/>
    </row>
    <row r="130" spans="2:18" ht="15.6" customHeight="1" thickBot="1" x14ac:dyDescent="0.35">
      <c r="B130" s="77" t="s">
        <v>305</v>
      </c>
      <c r="C130" s="53">
        <v>44022</v>
      </c>
      <c r="D130" s="53">
        <v>44028</v>
      </c>
      <c r="E130" s="12">
        <f>IF(D130="","",(+D130-$E$5))</f>
        <v>526</v>
      </c>
      <c r="F130" s="12" t="str">
        <f>IF(G130="Completed","",IF(E130&lt;0,"Overdue",""))</f>
        <v/>
      </c>
      <c r="G130" s="12"/>
      <c r="H130" s="12"/>
      <c r="I130" s="12"/>
      <c r="J130" s="12"/>
      <c r="K130" s="12"/>
      <c r="L130" s="12"/>
      <c r="M130" s="12"/>
      <c r="N130" s="12"/>
      <c r="O130" s="12"/>
      <c r="P130" s="12"/>
      <c r="Q130" s="54"/>
    </row>
    <row r="131" spans="2:18" ht="15.6" customHeight="1" thickBot="1" x14ac:dyDescent="0.35">
      <c r="B131" s="77" t="s">
        <v>306</v>
      </c>
      <c r="C131" s="53">
        <v>44022</v>
      </c>
      <c r="D131" s="53">
        <v>44028</v>
      </c>
      <c r="E131" s="12">
        <f>IF(D131="","",(+D131-$E$5))</f>
        <v>526</v>
      </c>
      <c r="F131" s="12" t="str">
        <f>IF(G131="Completed","",IF(E131&lt;0,"Overdue",""))</f>
        <v/>
      </c>
      <c r="G131" s="12"/>
      <c r="H131" s="12"/>
      <c r="I131" s="12"/>
      <c r="J131" s="12"/>
      <c r="K131" s="12"/>
      <c r="L131" s="12"/>
      <c r="M131" s="12"/>
      <c r="N131" s="12"/>
      <c r="O131" s="12"/>
      <c r="P131" s="12"/>
      <c r="Q131" s="54"/>
      <c r="R131" s="83"/>
    </row>
    <row r="132" spans="2:18" ht="15.6" customHeight="1" thickBot="1" x14ac:dyDescent="0.35">
      <c r="B132" s="77" t="s">
        <v>307</v>
      </c>
      <c r="C132" s="53">
        <v>44022</v>
      </c>
      <c r="D132" s="53">
        <v>44028</v>
      </c>
      <c r="E132" s="12">
        <f>IF(D132="","",(+D132-$E$5))</f>
        <v>526</v>
      </c>
      <c r="F132" s="12" t="str">
        <f>IF(G132="Completed","",IF(E132&lt;0,"Overdue",""))</f>
        <v/>
      </c>
      <c r="G132" s="12"/>
      <c r="H132" s="12"/>
      <c r="I132" s="12"/>
      <c r="J132" s="12"/>
      <c r="K132" s="12"/>
      <c r="L132" s="12"/>
      <c r="M132" s="12"/>
      <c r="N132" s="12"/>
      <c r="O132" s="12"/>
      <c r="P132" s="12"/>
      <c r="Q132" s="54"/>
    </row>
    <row r="133" spans="2:18" ht="15.6" customHeight="1" thickBot="1" x14ac:dyDescent="0.35">
      <c r="B133" s="78" t="s">
        <v>308</v>
      </c>
      <c r="C133" s="79"/>
      <c r="D133" s="79"/>
      <c r="E133" s="61"/>
      <c r="F133" s="74"/>
      <c r="G133" s="75"/>
      <c r="H133" s="76"/>
      <c r="I133" s="76"/>
      <c r="J133" s="76"/>
      <c r="K133" s="76"/>
      <c r="L133" s="76"/>
      <c r="M133" s="76"/>
      <c r="N133" s="76"/>
      <c r="O133" s="76"/>
      <c r="P133" s="82"/>
      <c r="Q133" s="76"/>
      <c r="R133" s="40"/>
    </row>
    <row r="134" spans="2:18" ht="27" customHeight="1" thickBot="1" x14ac:dyDescent="0.35">
      <c r="B134" s="77" t="s">
        <v>309</v>
      </c>
      <c r="C134" s="53">
        <v>44022</v>
      </c>
      <c r="D134" s="53">
        <v>44028</v>
      </c>
      <c r="E134" s="12">
        <f>IF(D134="","",(+D134-$E$5))</f>
        <v>526</v>
      </c>
      <c r="F134" s="12" t="str">
        <f>IF(G134="Completed","",IF(E134&lt;0,"Overdue",""))</f>
        <v/>
      </c>
      <c r="G134" s="12"/>
      <c r="H134" s="12"/>
      <c r="I134" s="12"/>
      <c r="J134" s="12"/>
      <c r="K134" s="12"/>
      <c r="L134" s="12"/>
      <c r="M134" s="12"/>
      <c r="N134" s="12"/>
      <c r="O134" s="12"/>
      <c r="P134" s="12"/>
      <c r="Q134" s="54"/>
      <c r="R134" s="83"/>
    </row>
    <row r="135" spans="2:18" ht="15.6" customHeight="1" thickBot="1" x14ac:dyDescent="0.35">
      <c r="B135" s="77" t="s">
        <v>310</v>
      </c>
      <c r="C135" s="53">
        <v>44022</v>
      </c>
      <c r="D135" s="53">
        <v>44028</v>
      </c>
      <c r="E135" s="12">
        <f>IF(D135="","",(+D135-$E$5))</f>
        <v>526</v>
      </c>
      <c r="F135" s="12" t="str">
        <f>IF(G135="Completed","",IF(E135&lt;0,"Overdue",""))</f>
        <v/>
      </c>
      <c r="G135" s="12"/>
      <c r="H135" s="12"/>
      <c r="I135" s="12"/>
      <c r="J135" s="12"/>
      <c r="K135" s="12"/>
      <c r="L135" s="12"/>
      <c r="M135" s="12"/>
      <c r="N135" s="12"/>
      <c r="O135" s="12"/>
      <c r="P135" s="12"/>
      <c r="Q135" s="54"/>
      <c r="R135" s="83"/>
    </row>
    <row r="136" spans="2:18" ht="15.6" customHeight="1" thickBot="1" x14ac:dyDescent="0.35">
      <c r="B136" s="78" t="s">
        <v>311</v>
      </c>
      <c r="C136" s="79"/>
      <c r="D136" s="79"/>
      <c r="E136" s="61"/>
      <c r="F136" s="74"/>
      <c r="G136" s="75"/>
      <c r="H136" s="76"/>
      <c r="I136" s="76"/>
      <c r="J136" s="76"/>
      <c r="K136" s="76"/>
      <c r="L136" s="76"/>
      <c r="M136" s="76"/>
      <c r="N136" s="76"/>
      <c r="O136" s="76"/>
      <c r="P136" s="82"/>
      <c r="Q136" s="76"/>
      <c r="R136" s="40"/>
    </row>
    <row r="137" spans="2:18" ht="15.6" customHeight="1" thickBot="1" x14ac:dyDescent="0.35">
      <c r="B137" s="77" t="s">
        <v>312</v>
      </c>
      <c r="C137" s="53">
        <v>44022</v>
      </c>
      <c r="D137" s="53">
        <v>44028</v>
      </c>
      <c r="E137" s="12">
        <f>IF(D137="","",(+D137-$E$5))</f>
        <v>526</v>
      </c>
      <c r="F137" s="12" t="str">
        <f>IF(G137="Completed","",IF(E137&lt;0,"Overdue",""))</f>
        <v/>
      </c>
      <c r="G137" s="12"/>
      <c r="H137" s="12"/>
      <c r="I137" s="12"/>
      <c r="J137" s="12"/>
      <c r="K137" s="12"/>
      <c r="L137" s="12"/>
      <c r="M137" s="12"/>
      <c r="N137" s="12"/>
      <c r="O137" s="12"/>
      <c r="P137" s="12"/>
      <c r="Q137" s="54"/>
      <c r="R137" s="83"/>
    </row>
    <row r="138" spans="2:18" ht="15.6" customHeight="1" thickBot="1" x14ac:dyDescent="0.35">
      <c r="B138" s="77" t="s">
        <v>313</v>
      </c>
      <c r="C138" s="53">
        <v>44022</v>
      </c>
      <c r="D138" s="53">
        <v>44028</v>
      </c>
      <c r="E138" s="12">
        <f>IF(D138="","",(+D138-$E$5))</f>
        <v>526</v>
      </c>
      <c r="F138" s="12" t="str">
        <f>IF(G138="Completed","",IF(E138&lt;0,"Overdue",""))</f>
        <v/>
      </c>
      <c r="G138" s="12"/>
      <c r="H138" s="12"/>
      <c r="I138" s="12"/>
      <c r="J138" s="12"/>
      <c r="K138" s="12"/>
      <c r="L138" s="12"/>
      <c r="M138" s="12"/>
      <c r="N138" s="12"/>
      <c r="O138" s="12"/>
      <c r="P138" s="12"/>
      <c r="Q138" s="54"/>
      <c r="R138" s="83"/>
    </row>
    <row r="139" spans="2:18" ht="15.6" customHeight="1" thickBot="1" x14ac:dyDescent="0.35">
      <c r="B139" s="77" t="s">
        <v>314</v>
      </c>
      <c r="C139" s="53">
        <v>44022</v>
      </c>
      <c r="D139" s="53">
        <v>44028</v>
      </c>
      <c r="E139" s="12">
        <f>IF(D139="","",(+D139-$E$5))</f>
        <v>526</v>
      </c>
      <c r="F139" s="12" t="str">
        <f>IF(G139="Completed","",IF(E139&lt;0,"Overdue",""))</f>
        <v/>
      </c>
      <c r="G139" s="12"/>
      <c r="H139" s="12"/>
      <c r="I139" s="12"/>
      <c r="J139" s="12"/>
      <c r="K139" s="12"/>
      <c r="L139" s="12"/>
      <c r="M139" s="12"/>
      <c r="N139" s="12"/>
      <c r="O139" s="12"/>
      <c r="P139" s="12"/>
      <c r="Q139" s="54"/>
      <c r="R139" s="83"/>
    </row>
    <row r="140" spans="2:18" ht="15.6" customHeight="1" thickBot="1" x14ac:dyDescent="0.35">
      <c r="B140" s="77" t="s">
        <v>315</v>
      </c>
      <c r="C140" s="53">
        <v>44022</v>
      </c>
      <c r="D140" s="53">
        <v>44028</v>
      </c>
      <c r="E140" s="12">
        <f>IF(D140="","",(+D140-$E$5))</f>
        <v>526</v>
      </c>
      <c r="F140" s="12" t="str">
        <f>IF(G140="Completed","",IF(E140&lt;0,"Overdue",""))</f>
        <v/>
      </c>
      <c r="G140" s="12"/>
      <c r="H140" s="12"/>
      <c r="I140" s="12"/>
      <c r="J140" s="12"/>
      <c r="K140" s="12"/>
      <c r="L140" s="12"/>
      <c r="M140" s="12"/>
      <c r="N140" s="12"/>
      <c r="O140" s="12"/>
      <c r="P140" s="12"/>
      <c r="Q140" s="54"/>
      <c r="R140" s="83"/>
    </row>
    <row r="141" spans="2:18" ht="15.6" customHeight="1" thickBot="1" x14ac:dyDescent="0.35">
      <c r="B141" s="78" t="s">
        <v>316</v>
      </c>
      <c r="C141" s="79"/>
      <c r="D141" s="79"/>
      <c r="E141" s="61"/>
      <c r="F141" s="74"/>
      <c r="G141" s="75"/>
      <c r="H141" s="76"/>
      <c r="I141" s="76"/>
      <c r="J141" s="76"/>
      <c r="K141" s="76"/>
      <c r="L141" s="76"/>
      <c r="M141" s="76"/>
      <c r="N141" s="76"/>
      <c r="O141" s="76"/>
      <c r="P141" s="82"/>
      <c r="Q141" s="76"/>
      <c r="R141" s="40"/>
    </row>
    <row r="142" spans="2:18" ht="15.6" customHeight="1" thickBot="1" x14ac:dyDescent="0.35">
      <c r="B142" s="77" t="s">
        <v>317</v>
      </c>
      <c r="C142" s="53">
        <v>44022</v>
      </c>
      <c r="D142" s="53">
        <v>44028</v>
      </c>
      <c r="E142" s="12">
        <f>IF(D142="","",(+D142-$E$5))</f>
        <v>526</v>
      </c>
      <c r="F142" s="12" t="str">
        <f>IF(G142="Completed","",IF(E142&lt;0,"Overdue",""))</f>
        <v/>
      </c>
      <c r="G142" s="12"/>
      <c r="H142" s="12"/>
      <c r="I142" s="12"/>
      <c r="J142" s="12"/>
      <c r="K142" s="12"/>
      <c r="L142" s="12"/>
      <c r="M142" s="12"/>
      <c r="N142" s="12"/>
      <c r="O142" s="12"/>
      <c r="P142" s="12"/>
      <c r="Q142" s="54"/>
      <c r="R142" s="83"/>
    </row>
    <row r="143" spans="2:18" ht="15.6" customHeight="1" x14ac:dyDescent="0.3">
      <c r="B143" s="70" t="s">
        <v>318</v>
      </c>
      <c r="C143" s="80"/>
      <c r="D143" s="80"/>
      <c r="E143" s="61"/>
      <c r="F143" s="70"/>
      <c r="G143" s="70"/>
      <c r="H143" s="70"/>
      <c r="I143" s="70"/>
      <c r="J143" s="70" t="s">
        <v>239</v>
      </c>
      <c r="K143" s="70"/>
      <c r="L143" s="70"/>
      <c r="M143" s="70"/>
      <c r="N143" s="70"/>
      <c r="O143" s="70"/>
      <c r="P143" s="70"/>
      <c r="Q143" s="70"/>
    </row>
    <row r="144" spans="2:18" ht="15.6" customHeight="1" thickBot="1" x14ac:dyDescent="0.35">
      <c r="B144" s="78" t="s">
        <v>319</v>
      </c>
      <c r="C144" s="79"/>
      <c r="D144" s="79"/>
      <c r="E144" s="61"/>
      <c r="F144" s="74"/>
      <c r="G144" s="75"/>
      <c r="H144" s="76"/>
      <c r="I144" s="76"/>
      <c r="J144" s="76"/>
      <c r="K144" s="76"/>
      <c r="L144" s="76"/>
      <c r="M144" s="76"/>
      <c r="N144" s="76"/>
      <c r="O144" s="76"/>
      <c r="P144" s="76"/>
      <c r="Q144" s="76"/>
      <c r="R144" s="40"/>
    </row>
    <row r="145" spans="2:18" ht="15.6" customHeight="1" thickBot="1" x14ac:dyDescent="0.35">
      <c r="B145" s="77" t="s">
        <v>320</v>
      </c>
      <c r="C145" s="53">
        <v>44029</v>
      </c>
      <c r="D145" s="53">
        <v>44035</v>
      </c>
      <c r="E145" s="12">
        <f t="shared" ref="E145:E150" si="17">IF(D145="","",(+D145-$E$5))</f>
        <v>533</v>
      </c>
      <c r="F145" s="12" t="str">
        <f t="shared" ref="F145:F150" si="18">IF(G145="Completed","",IF(E145&lt;0,"Overdue",""))</f>
        <v/>
      </c>
      <c r="G145" s="12"/>
      <c r="H145" s="12"/>
      <c r="I145" s="12"/>
      <c r="J145" s="12"/>
      <c r="K145" s="12"/>
      <c r="L145" s="12"/>
      <c r="M145" s="12"/>
      <c r="N145" s="12"/>
      <c r="O145" s="12"/>
      <c r="P145" s="12"/>
      <c r="Q145" s="54"/>
    </row>
    <row r="146" spans="2:18" ht="15.6" customHeight="1" thickBot="1" x14ac:dyDescent="0.35">
      <c r="B146" s="77" t="s">
        <v>321</v>
      </c>
      <c r="C146" s="53">
        <v>44029</v>
      </c>
      <c r="D146" s="53">
        <v>44035</v>
      </c>
      <c r="E146" s="12">
        <f t="shared" si="17"/>
        <v>533</v>
      </c>
      <c r="F146" s="12" t="str">
        <f t="shared" si="18"/>
        <v/>
      </c>
      <c r="G146" s="12"/>
      <c r="H146" s="12"/>
      <c r="I146" s="12"/>
      <c r="J146" s="12"/>
      <c r="K146" s="12"/>
      <c r="L146" s="12"/>
      <c r="M146" s="12"/>
      <c r="N146" s="12"/>
      <c r="O146" s="12"/>
      <c r="P146" s="12"/>
      <c r="Q146" s="54"/>
    </row>
    <row r="147" spans="2:18" ht="15.6" customHeight="1" thickBot="1" x14ac:dyDescent="0.35">
      <c r="B147" s="77" t="s">
        <v>322</v>
      </c>
      <c r="C147" s="53">
        <v>44029</v>
      </c>
      <c r="D147" s="53">
        <v>44035</v>
      </c>
      <c r="E147" s="12">
        <f t="shared" si="17"/>
        <v>533</v>
      </c>
      <c r="F147" s="12" t="str">
        <f t="shared" si="18"/>
        <v/>
      </c>
      <c r="G147" s="12"/>
      <c r="H147" s="12"/>
      <c r="I147" s="12"/>
      <c r="J147" s="12"/>
      <c r="K147" s="12"/>
      <c r="L147" s="12"/>
      <c r="M147" s="12"/>
      <c r="N147" s="12"/>
      <c r="O147" s="12"/>
      <c r="P147" s="12"/>
      <c r="Q147" s="54"/>
    </row>
    <row r="148" spans="2:18" ht="15.6" customHeight="1" thickBot="1" x14ac:dyDescent="0.35">
      <c r="B148" s="77" t="s">
        <v>323</v>
      </c>
      <c r="C148" s="53">
        <v>44029</v>
      </c>
      <c r="D148" s="53">
        <v>44035</v>
      </c>
      <c r="E148" s="12">
        <f t="shared" si="17"/>
        <v>533</v>
      </c>
      <c r="F148" s="12" t="str">
        <f t="shared" si="18"/>
        <v/>
      </c>
      <c r="G148" s="12"/>
      <c r="H148" s="12"/>
      <c r="I148" s="12"/>
      <c r="J148" s="12"/>
      <c r="K148" s="12"/>
      <c r="L148" s="12"/>
      <c r="M148" s="12"/>
      <c r="N148" s="12"/>
      <c r="O148" s="12"/>
      <c r="P148" s="12"/>
      <c r="Q148" s="54"/>
    </row>
    <row r="149" spans="2:18" ht="15.6" customHeight="1" thickBot="1" x14ac:dyDescent="0.35">
      <c r="B149" s="77" t="s">
        <v>324</v>
      </c>
      <c r="C149" s="53">
        <v>44029</v>
      </c>
      <c r="D149" s="53">
        <v>44035</v>
      </c>
      <c r="E149" s="12">
        <f t="shared" si="17"/>
        <v>533</v>
      </c>
      <c r="F149" s="12" t="str">
        <f t="shared" si="18"/>
        <v/>
      </c>
      <c r="G149" s="12"/>
      <c r="H149" s="12"/>
      <c r="I149" s="12"/>
      <c r="J149" s="12"/>
      <c r="K149" s="12"/>
      <c r="L149" s="12"/>
      <c r="M149" s="12"/>
      <c r="N149" s="12"/>
      <c r="O149" s="12"/>
      <c r="P149" s="12"/>
      <c r="Q149" s="54"/>
    </row>
    <row r="150" spans="2:18" ht="15.6" customHeight="1" thickBot="1" x14ac:dyDescent="0.35">
      <c r="B150" s="77" t="s">
        <v>325</v>
      </c>
      <c r="C150" s="53">
        <v>44029</v>
      </c>
      <c r="D150" s="53">
        <v>44035</v>
      </c>
      <c r="E150" s="12">
        <f t="shared" si="17"/>
        <v>533</v>
      </c>
      <c r="F150" s="12" t="str">
        <f t="shared" si="18"/>
        <v/>
      </c>
      <c r="G150" s="12"/>
      <c r="H150" s="12"/>
      <c r="I150" s="12"/>
      <c r="J150" s="12"/>
      <c r="K150" s="12"/>
      <c r="L150" s="12"/>
      <c r="M150" s="12"/>
      <c r="N150" s="12"/>
      <c r="O150" s="12"/>
      <c r="P150" s="12"/>
      <c r="Q150" s="54"/>
    </row>
    <row r="151" spans="2:18" ht="15.6" customHeight="1" thickBot="1" x14ac:dyDescent="0.35">
      <c r="B151" s="78" t="s">
        <v>326</v>
      </c>
      <c r="C151" s="79"/>
      <c r="D151" s="79"/>
      <c r="E151" s="61"/>
      <c r="F151" s="74"/>
      <c r="G151" s="75"/>
      <c r="H151" s="76"/>
      <c r="I151" s="76"/>
      <c r="J151" s="76"/>
      <c r="K151" s="76"/>
      <c r="L151" s="76"/>
      <c r="M151" s="76"/>
      <c r="N151" s="76"/>
      <c r="O151" s="76"/>
      <c r="P151" s="76"/>
      <c r="Q151" s="76"/>
      <c r="R151" s="40"/>
    </row>
    <row r="152" spans="2:18" ht="15.6" customHeight="1" thickBot="1" x14ac:dyDescent="0.35">
      <c r="B152" s="77" t="s">
        <v>327</v>
      </c>
      <c r="C152" s="53"/>
      <c r="D152" s="53"/>
      <c r="E152" s="12"/>
      <c r="F152" s="12"/>
      <c r="G152" s="12"/>
      <c r="H152" s="12"/>
      <c r="I152" s="12"/>
      <c r="J152" s="12"/>
      <c r="K152" s="12"/>
      <c r="L152" s="12"/>
      <c r="M152" s="12"/>
      <c r="N152" s="12"/>
      <c r="O152" s="12"/>
      <c r="P152" s="12"/>
      <c r="Q152" s="54"/>
    </row>
    <row r="153" spans="2:18" ht="15.6" hidden="1" customHeight="1" outlineLevel="1" thickBot="1" x14ac:dyDescent="0.35">
      <c r="B153" s="84" t="s">
        <v>328</v>
      </c>
      <c r="C153" s="53">
        <v>44029</v>
      </c>
      <c r="D153" s="53">
        <v>44035</v>
      </c>
      <c r="E153" s="12">
        <f>IF(D153="","",(+D153-$E$5))</f>
        <v>533</v>
      </c>
      <c r="F153" s="12" t="str">
        <f>IF(G153="Completed","",IF(E153&lt;0,"Overdue",""))</f>
        <v/>
      </c>
      <c r="G153" s="12"/>
      <c r="H153" s="12"/>
      <c r="I153" s="12"/>
      <c r="J153" s="12"/>
      <c r="K153" s="12"/>
      <c r="L153" s="12"/>
      <c r="M153" s="12"/>
      <c r="N153" s="12"/>
      <c r="O153" s="12"/>
      <c r="P153" s="12"/>
      <c r="Q153" s="54"/>
    </row>
    <row r="154" spans="2:18" ht="15.6" hidden="1" customHeight="1" outlineLevel="1" thickBot="1" x14ac:dyDescent="0.35">
      <c r="B154" s="84" t="s">
        <v>329</v>
      </c>
      <c r="C154" s="53">
        <v>44029</v>
      </c>
      <c r="D154" s="53">
        <v>44035</v>
      </c>
      <c r="E154" s="12">
        <f>IF(D154="","",(+D154-$E$5))</f>
        <v>533</v>
      </c>
      <c r="F154" s="12" t="str">
        <f>IF(G154="Completed","",IF(E154&lt;0,"Overdue",""))</f>
        <v/>
      </c>
      <c r="G154" s="12"/>
      <c r="H154" s="12"/>
      <c r="I154" s="12"/>
      <c r="J154" s="12"/>
      <c r="K154" s="12"/>
      <c r="L154" s="12"/>
      <c r="M154" s="12"/>
      <c r="N154" s="12"/>
      <c r="O154" s="12"/>
      <c r="P154" s="12"/>
      <c r="Q154" s="54"/>
    </row>
    <row r="155" spans="2:18" ht="15.6" customHeight="1" collapsed="1" thickBot="1" x14ac:dyDescent="0.35">
      <c r="B155" s="77" t="s">
        <v>330</v>
      </c>
      <c r="C155" s="53"/>
      <c r="D155" s="53"/>
      <c r="E155" s="12" t="str">
        <f>IF(D155="","",(+D155-$E$5))</f>
        <v/>
      </c>
      <c r="F155" s="12"/>
      <c r="G155" s="12"/>
      <c r="H155" s="12"/>
      <c r="I155" s="12"/>
      <c r="J155" s="12"/>
      <c r="K155" s="12"/>
      <c r="L155" s="12"/>
      <c r="M155" s="12"/>
      <c r="N155" s="12"/>
      <c r="O155" s="12"/>
      <c r="P155" s="12"/>
      <c r="Q155" s="54"/>
    </row>
    <row r="156" spans="2:18" ht="15.6" hidden="1" customHeight="1" outlineLevel="1" thickBot="1" x14ac:dyDescent="0.35">
      <c r="B156" s="84" t="s">
        <v>328</v>
      </c>
      <c r="C156" s="53">
        <v>44029</v>
      </c>
      <c r="D156" s="53">
        <v>44035</v>
      </c>
      <c r="E156" s="12">
        <f>IF(D156="","",(+D156-$E$5))</f>
        <v>533</v>
      </c>
      <c r="F156" s="12" t="str">
        <f>IF(G156="Completed","",IF(E156&lt;0,"Overdue",""))</f>
        <v/>
      </c>
      <c r="G156" s="12"/>
      <c r="H156" s="12"/>
      <c r="I156" s="12"/>
      <c r="J156" s="12"/>
      <c r="K156" s="12"/>
      <c r="L156" s="12"/>
      <c r="M156" s="12"/>
      <c r="N156" s="12"/>
      <c r="O156" s="12"/>
      <c r="P156" s="12"/>
      <c r="Q156" s="54"/>
    </row>
    <row r="157" spans="2:18" ht="15.6" hidden="1" customHeight="1" outlineLevel="1" thickBot="1" x14ac:dyDescent="0.35">
      <c r="B157" s="84" t="s">
        <v>329</v>
      </c>
      <c r="C157" s="53">
        <v>44029</v>
      </c>
      <c r="D157" s="53">
        <v>44035</v>
      </c>
      <c r="E157" s="12">
        <f>IF(D157="","",(+D157-$E$5))</f>
        <v>533</v>
      </c>
      <c r="F157" s="12" t="str">
        <f>IF(G157="Completed","",IF(E157&lt;0,"Overdue",""))</f>
        <v/>
      </c>
      <c r="G157" s="12"/>
      <c r="H157" s="12"/>
      <c r="I157" s="12"/>
      <c r="J157" s="12"/>
      <c r="K157" s="12"/>
      <c r="L157" s="12"/>
      <c r="M157" s="12"/>
      <c r="N157" s="12"/>
      <c r="O157" s="12"/>
      <c r="P157" s="12"/>
      <c r="Q157" s="54"/>
    </row>
    <row r="158" spans="2:18" ht="15.6" customHeight="1" collapsed="1" thickBot="1" x14ac:dyDescent="0.35">
      <c r="B158" s="85" t="s">
        <v>331</v>
      </c>
      <c r="C158" s="79"/>
      <c r="D158" s="79"/>
      <c r="E158" s="61"/>
      <c r="F158" s="74"/>
      <c r="G158" s="75"/>
      <c r="H158" s="76"/>
      <c r="I158" s="76"/>
      <c r="J158" s="76"/>
      <c r="K158" s="76"/>
      <c r="L158" s="76"/>
      <c r="M158" s="76"/>
      <c r="N158" s="76"/>
      <c r="O158" s="76"/>
      <c r="P158" s="76"/>
      <c r="Q158" s="76"/>
      <c r="R158" s="40"/>
    </row>
    <row r="159" spans="2:18" ht="15.6" customHeight="1" thickBot="1" x14ac:dyDescent="0.35">
      <c r="B159" s="77" t="str">
        <f>+B158</f>
        <v>5.3: Regulatory charging summary</v>
      </c>
      <c r="C159" s="53">
        <v>44032</v>
      </c>
      <c r="D159" s="53">
        <v>44035</v>
      </c>
      <c r="E159" s="12">
        <f t="shared" ref="E159:E167" si="19">IF(D159="","",(+D159-$E$5))</f>
        <v>533</v>
      </c>
      <c r="F159" s="12" t="str">
        <f>IF(G159="Completed","",IF(E159&lt;0,"Overdue",""))</f>
        <v/>
      </c>
      <c r="G159" s="12"/>
      <c r="H159" s="12"/>
      <c r="I159" s="12"/>
      <c r="J159" s="12"/>
      <c r="K159" s="12"/>
      <c r="L159" s="12"/>
      <c r="M159" s="12"/>
      <c r="N159" s="12"/>
      <c r="O159" s="12"/>
      <c r="P159" s="12"/>
      <c r="Q159" s="54"/>
    </row>
    <row r="160" spans="2:18" ht="15.6" customHeight="1" thickBot="1" x14ac:dyDescent="0.35">
      <c r="B160" s="85" t="s">
        <v>332</v>
      </c>
      <c r="C160" s="79"/>
      <c r="D160" s="79"/>
      <c r="E160" s="61" t="str">
        <f t="shared" si="19"/>
        <v/>
      </c>
      <c r="F160" s="74"/>
      <c r="G160" s="75"/>
      <c r="H160" s="76"/>
      <c r="I160" s="76"/>
      <c r="J160" s="76"/>
      <c r="K160" s="76"/>
      <c r="L160" s="76"/>
      <c r="M160" s="76"/>
      <c r="N160" s="76"/>
      <c r="O160" s="76"/>
      <c r="P160" s="76"/>
      <c r="Q160" s="76"/>
      <c r="R160" s="40"/>
    </row>
    <row r="161" spans="2:18" ht="15.6" customHeight="1" thickBot="1" x14ac:dyDescent="0.35">
      <c r="B161" s="77" t="str">
        <f>+B160</f>
        <v>5.4: Net cash appropriation arrangements</v>
      </c>
      <c r="C161" s="53">
        <v>44032</v>
      </c>
      <c r="D161" s="53">
        <v>44035</v>
      </c>
      <c r="E161" s="12">
        <f t="shared" si="19"/>
        <v>533</v>
      </c>
      <c r="F161" s="12" t="str">
        <f>IF(G161="Completed","",IF(E161&lt;0,"Overdue",""))</f>
        <v/>
      </c>
      <c r="G161" s="12"/>
      <c r="H161" s="12"/>
      <c r="I161" s="12"/>
      <c r="J161" s="12"/>
      <c r="K161" s="12"/>
      <c r="L161" s="12"/>
      <c r="M161" s="12"/>
      <c r="N161" s="12"/>
      <c r="O161" s="12"/>
      <c r="P161" s="12"/>
      <c r="Q161" s="54"/>
    </row>
    <row r="162" spans="2:18" ht="15.6" customHeight="1" thickBot="1" x14ac:dyDescent="0.35">
      <c r="B162" s="85" t="s">
        <v>333</v>
      </c>
      <c r="C162" s="79"/>
      <c r="D162" s="79"/>
      <c r="E162" s="61" t="str">
        <f t="shared" si="19"/>
        <v/>
      </c>
      <c r="F162" s="74"/>
      <c r="G162" s="75"/>
      <c r="H162" s="76"/>
      <c r="I162" s="76"/>
      <c r="J162" s="76"/>
      <c r="K162" s="76"/>
      <c r="L162" s="76"/>
      <c r="M162" s="76"/>
      <c r="N162" s="76"/>
      <c r="O162" s="76"/>
      <c r="P162" s="76"/>
      <c r="Q162" s="76"/>
      <c r="R162" s="40"/>
    </row>
    <row r="163" spans="2:18" ht="15.6" customHeight="1" thickBot="1" x14ac:dyDescent="0.35">
      <c r="B163" s="77" t="str">
        <f>+B162</f>
        <v>5.5: Departmental cash flow (final)</v>
      </c>
      <c r="C163" s="53">
        <v>44032</v>
      </c>
      <c r="D163" s="53">
        <v>44035</v>
      </c>
      <c r="E163" s="12">
        <f t="shared" si="19"/>
        <v>533</v>
      </c>
      <c r="F163" s="12" t="str">
        <f>IF(G163="Completed","",IF(E163&lt;0,"Overdue",""))</f>
        <v/>
      </c>
      <c r="G163" s="12"/>
      <c r="H163" s="12"/>
      <c r="I163" s="12"/>
      <c r="J163" s="12"/>
      <c r="K163" s="12"/>
      <c r="L163" s="12"/>
      <c r="M163" s="12"/>
      <c r="N163" s="12"/>
      <c r="O163" s="12"/>
      <c r="P163" s="12"/>
      <c r="Q163" s="54"/>
    </row>
    <row r="164" spans="2:18" ht="15.6" customHeight="1" thickBot="1" x14ac:dyDescent="0.35">
      <c r="B164" s="85" t="s">
        <v>334</v>
      </c>
      <c r="C164" s="79"/>
      <c r="D164" s="79"/>
      <c r="E164" s="61" t="str">
        <f t="shared" si="19"/>
        <v/>
      </c>
      <c r="F164" s="74"/>
      <c r="G164" s="75"/>
      <c r="H164" s="76"/>
      <c r="I164" s="76"/>
      <c r="J164" s="76"/>
      <c r="K164" s="76"/>
      <c r="L164" s="76"/>
      <c r="M164" s="76"/>
      <c r="N164" s="76"/>
      <c r="O164" s="76"/>
      <c r="P164" s="76"/>
      <c r="Q164" s="76"/>
      <c r="R164" s="40"/>
    </row>
    <row r="165" spans="2:18" ht="15.6" customHeight="1" thickBot="1" x14ac:dyDescent="0.35">
      <c r="B165" s="77" t="str">
        <f>+B164</f>
        <v>5.6: Administered - cash flow (final)</v>
      </c>
      <c r="C165" s="53">
        <v>44032</v>
      </c>
      <c r="D165" s="53">
        <v>44035</v>
      </c>
      <c r="E165" s="12">
        <f t="shared" si="19"/>
        <v>533</v>
      </c>
      <c r="F165" s="12" t="str">
        <f>IF(G165="Completed","",IF(E165&lt;0,"Overdue",""))</f>
        <v/>
      </c>
      <c r="G165" s="12"/>
      <c r="H165" s="12"/>
      <c r="I165" s="12"/>
      <c r="J165" s="12"/>
      <c r="K165" s="12"/>
      <c r="L165" s="12"/>
      <c r="M165" s="12"/>
      <c r="N165" s="12"/>
      <c r="O165" s="12"/>
      <c r="P165" s="12"/>
      <c r="Q165" s="54"/>
    </row>
    <row r="166" spans="2:18" ht="15.6" customHeight="1" thickBot="1" x14ac:dyDescent="0.35">
      <c r="B166" s="85" t="s">
        <v>335</v>
      </c>
      <c r="C166" s="79"/>
      <c r="D166" s="79"/>
      <c r="E166" s="61" t="str">
        <f t="shared" si="19"/>
        <v/>
      </c>
      <c r="F166" s="74"/>
      <c r="G166" s="75"/>
      <c r="H166" s="76"/>
      <c r="I166" s="76"/>
      <c r="J166" s="76"/>
      <c r="K166" s="76"/>
      <c r="L166" s="76"/>
      <c r="M166" s="76"/>
      <c r="N166" s="76"/>
      <c r="O166" s="76"/>
      <c r="P166" s="76"/>
      <c r="Q166" s="76"/>
      <c r="R166" s="40"/>
    </row>
    <row r="167" spans="2:18" ht="15.6" customHeight="1" thickBot="1" x14ac:dyDescent="0.35">
      <c r="B167" s="77" t="str">
        <f>+B166</f>
        <v>5.7: Administered - administered reconciliation table</v>
      </c>
      <c r="C167" s="53">
        <v>44032</v>
      </c>
      <c r="D167" s="53">
        <v>44035</v>
      </c>
      <c r="E167" s="12">
        <f t="shared" si="19"/>
        <v>533</v>
      </c>
      <c r="F167" s="12" t="str">
        <f>IF(G167="Completed","",IF(E167&lt;0,"Overdue",""))</f>
        <v/>
      </c>
      <c r="G167" s="12"/>
      <c r="H167" s="12"/>
      <c r="I167" s="12"/>
      <c r="J167" s="12"/>
      <c r="K167" s="12"/>
      <c r="L167" s="12"/>
      <c r="M167" s="12"/>
      <c r="N167" s="12"/>
      <c r="O167" s="12"/>
      <c r="P167" s="12"/>
      <c r="Q167" s="54"/>
    </row>
    <row r="168" spans="2:18" ht="15.6" customHeight="1" x14ac:dyDescent="0.3">
      <c r="B168" s="70" t="s">
        <v>336</v>
      </c>
      <c r="C168" s="80"/>
      <c r="D168" s="80"/>
      <c r="E168" s="61"/>
      <c r="F168" s="70"/>
      <c r="G168" s="70"/>
      <c r="H168" s="70"/>
      <c r="I168" s="70"/>
      <c r="J168" s="70"/>
      <c r="K168" s="70"/>
      <c r="L168" s="70"/>
      <c r="M168" s="70"/>
      <c r="N168" s="70"/>
      <c r="O168" s="70"/>
      <c r="P168" s="70"/>
      <c r="Q168" s="70"/>
    </row>
    <row r="169" spans="2:18" ht="15.6" customHeight="1" thickBot="1" x14ac:dyDescent="0.35">
      <c r="B169" s="85" t="s">
        <v>337</v>
      </c>
      <c r="C169" s="79"/>
      <c r="D169" s="79"/>
      <c r="E169" s="61"/>
      <c r="F169" s="74"/>
      <c r="G169" s="75"/>
      <c r="H169" s="76"/>
      <c r="I169" s="76"/>
      <c r="J169" s="76"/>
      <c r="K169" s="76"/>
      <c r="L169" s="76"/>
      <c r="M169" s="76"/>
      <c r="N169" s="76"/>
      <c r="O169" s="76"/>
      <c r="P169" s="76"/>
      <c r="Q169" s="76"/>
      <c r="R169" s="40"/>
    </row>
    <row r="170" spans="2:18" ht="15.6" customHeight="1" thickBot="1" x14ac:dyDescent="0.35">
      <c r="B170" s="77" t="s">
        <v>338</v>
      </c>
      <c r="C170" s="53">
        <v>44028</v>
      </c>
      <c r="D170" s="53">
        <v>44032</v>
      </c>
      <c r="E170" s="12">
        <f>IF(D170="","",(+D170-$E$5))</f>
        <v>530</v>
      </c>
      <c r="F170" s="12" t="str">
        <f>IF(G170="Completed","",IF(E170&lt;0,"Overdue",""))</f>
        <v/>
      </c>
      <c r="G170" s="12"/>
      <c r="H170" s="12"/>
      <c r="I170" s="12"/>
      <c r="J170" s="12"/>
      <c r="K170" s="12"/>
      <c r="L170" s="12"/>
      <c r="M170" s="12"/>
      <c r="N170" s="12"/>
      <c r="O170" s="12"/>
      <c r="P170" s="12"/>
      <c r="Q170" s="54"/>
    </row>
    <row r="171" spans="2:18" ht="15.6" customHeight="1" thickBot="1" x14ac:dyDescent="0.35">
      <c r="B171" s="77" t="s">
        <v>339</v>
      </c>
      <c r="C171" s="53">
        <v>44028</v>
      </c>
      <c r="D171" s="53">
        <v>44032</v>
      </c>
      <c r="E171" s="12">
        <f t="shared" ref="E171:E173" si="20">IF(D171="","",(+D171-$E$5))</f>
        <v>530</v>
      </c>
      <c r="F171" s="12" t="str">
        <f>IF(G171="Completed","",IF(E171&lt;0,"Overdue",""))</f>
        <v/>
      </c>
      <c r="G171" s="12"/>
      <c r="H171" s="12"/>
      <c r="I171" s="12"/>
      <c r="J171" s="12"/>
      <c r="K171" s="12"/>
      <c r="L171" s="12"/>
      <c r="M171" s="12"/>
      <c r="N171" s="12"/>
      <c r="O171" s="12"/>
      <c r="P171" s="12"/>
      <c r="Q171" s="54"/>
    </row>
    <row r="172" spans="2:18" ht="15.6" customHeight="1" thickBot="1" x14ac:dyDescent="0.35">
      <c r="B172" s="77" t="s">
        <v>340</v>
      </c>
      <c r="C172" s="53">
        <v>44028</v>
      </c>
      <c r="D172" s="53">
        <v>44032</v>
      </c>
      <c r="E172" s="12">
        <f t="shared" si="20"/>
        <v>530</v>
      </c>
      <c r="F172" s="12" t="str">
        <f>IF(G172="Completed","",IF(E172&lt;0,"Overdue",""))</f>
        <v/>
      </c>
      <c r="G172" s="12"/>
      <c r="H172" s="12"/>
      <c r="I172" s="12"/>
      <c r="J172" s="12"/>
      <c r="K172" s="12"/>
      <c r="L172" s="12"/>
      <c r="M172" s="12"/>
      <c r="N172" s="12"/>
      <c r="O172" s="12"/>
      <c r="P172" s="12"/>
      <c r="Q172" s="54"/>
    </row>
    <row r="173" spans="2:18" ht="15.6" customHeight="1" thickBot="1" x14ac:dyDescent="0.35">
      <c r="B173" s="77" t="s">
        <v>341</v>
      </c>
      <c r="C173" s="53">
        <v>44028</v>
      </c>
      <c r="D173" s="53">
        <v>44032</v>
      </c>
      <c r="E173" s="12">
        <f t="shared" si="20"/>
        <v>530</v>
      </c>
      <c r="F173" s="12" t="str">
        <f>IF(G173="Completed","",IF(E173&lt;0,"Overdue",""))</f>
        <v/>
      </c>
      <c r="G173" s="12"/>
      <c r="H173" s="12"/>
      <c r="I173" s="12"/>
      <c r="J173" s="12"/>
      <c r="K173" s="12"/>
      <c r="L173" s="12"/>
      <c r="M173" s="12"/>
      <c r="N173" s="12"/>
      <c r="O173" s="12"/>
      <c r="P173" s="12"/>
      <c r="Q173" s="54"/>
    </row>
    <row r="174" spans="2:18" ht="15.6" customHeight="1" x14ac:dyDescent="0.3">
      <c r="B174" s="70" t="s">
        <v>342</v>
      </c>
      <c r="C174" s="80"/>
      <c r="D174" s="80"/>
      <c r="E174" s="61"/>
      <c r="F174" s="70"/>
      <c r="G174" s="70"/>
      <c r="H174" s="70"/>
      <c r="I174" s="70"/>
      <c r="J174" s="70"/>
      <c r="K174" s="70"/>
      <c r="L174" s="70"/>
      <c r="M174" s="70"/>
      <c r="N174" s="70"/>
      <c r="O174" s="70"/>
      <c r="P174" s="70"/>
      <c r="Q174" s="70"/>
    </row>
    <row r="175" spans="2:18" ht="15.6" customHeight="1" thickBot="1" x14ac:dyDescent="0.35">
      <c r="B175" s="85" t="s">
        <v>343</v>
      </c>
      <c r="C175" s="79"/>
      <c r="D175" s="79"/>
      <c r="E175" s="61"/>
      <c r="F175" s="74"/>
      <c r="G175" s="75"/>
      <c r="H175" s="76"/>
      <c r="I175" s="76"/>
      <c r="J175" s="76"/>
      <c r="K175" s="76"/>
      <c r="L175" s="76"/>
      <c r="M175" s="76"/>
      <c r="N175" s="76"/>
      <c r="O175" s="76"/>
      <c r="P175" s="76"/>
      <c r="Q175" s="76"/>
      <c r="R175" s="40"/>
    </row>
    <row r="176" spans="2:18" ht="15.6" customHeight="1" thickBot="1" x14ac:dyDescent="0.35">
      <c r="B176" s="77" t="s">
        <v>344</v>
      </c>
      <c r="C176" s="53">
        <v>44028</v>
      </c>
      <c r="D176" s="53">
        <v>44032</v>
      </c>
      <c r="E176" s="12">
        <f t="shared" ref="E176:E239" si="21">IF(D176="","",(+D176-$E$5))</f>
        <v>530</v>
      </c>
      <c r="F176" s="12" t="str">
        <f>IF(G176="Completed","",IF(E176&lt;0,"Overdue",""))</f>
        <v/>
      </c>
      <c r="G176" s="12"/>
      <c r="H176" s="12"/>
      <c r="I176" s="12"/>
      <c r="J176" s="12"/>
      <c r="K176" s="12"/>
      <c r="L176" s="12"/>
      <c r="M176" s="12"/>
      <c r="N176" s="12"/>
      <c r="O176" s="12"/>
      <c r="P176" s="12"/>
      <c r="Q176" s="54"/>
    </row>
    <row r="177" spans="2:18" ht="15.6" customHeight="1" thickBot="1" x14ac:dyDescent="0.35">
      <c r="B177" s="77" t="s">
        <v>345</v>
      </c>
      <c r="C177" s="53">
        <v>44028</v>
      </c>
      <c r="D177" s="53">
        <v>44032</v>
      </c>
      <c r="E177" s="12">
        <f t="shared" si="21"/>
        <v>530</v>
      </c>
      <c r="F177" s="12" t="str">
        <f>IF(G177="Completed","",IF(E177&lt;0,"Overdue",""))</f>
        <v/>
      </c>
      <c r="G177" s="12"/>
      <c r="H177" s="12"/>
      <c r="I177" s="12"/>
      <c r="J177" s="12"/>
      <c r="K177" s="12"/>
      <c r="L177" s="12"/>
      <c r="M177" s="12"/>
      <c r="N177" s="12"/>
      <c r="O177" s="12"/>
      <c r="P177" s="12"/>
      <c r="Q177" s="54"/>
    </row>
    <row r="178" spans="2:18" ht="15.6" customHeight="1" thickBot="1" x14ac:dyDescent="0.35">
      <c r="B178" s="85" t="s">
        <v>346</v>
      </c>
      <c r="C178" s="79"/>
      <c r="D178" s="79"/>
      <c r="E178" s="61" t="str">
        <f t="shared" si="21"/>
        <v/>
      </c>
      <c r="F178" s="74"/>
      <c r="G178" s="75"/>
      <c r="H178" s="76"/>
      <c r="I178" s="76"/>
      <c r="J178" s="76"/>
      <c r="K178" s="76"/>
      <c r="L178" s="76"/>
      <c r="M178" s="76"/>
      <c r="N178" s="76"/>
      <c r="O178" s="76"/>
      <c r="P178" s="76"/>
      <c r="Q178" s="76"/>
      <c r="R178" s="40"/>
    </row>
    <row r="179" spans="2:18" ht="15.6" customHeight="1" thickBot="1" x14ac:dyDescent="0.35">
      <c r="B179" s="77" t="s">
        <v>347</v>
      </c>
      <c r="C179" s="53">
        <v>44032</v>
      </c>
      <c r="D179" s="53">
        <v>44035</v>
      </c>
      <c r="E179" s="12">
        <f t="shared" si="21"/>
        <v>533</v>
      </c>
      <c r="F179" s="12" t="str">
        <f>IF(G179="Completed","",IF(E179&lt;0,"Overdue",""))</f>
        <v/>
      </c>
      <c r="G179" s="12"/>
      <c r="H179" s="12"/>
      <c r="I179" s="12"/>
      <c r="J179" s="12"/>
      <c r="K179" s="12"/>
      <c r="L179" s="12"/>
      <c r="M179" s="12"/>
      <c r="N179" s="12"/>
      <c r="O179" s="12"/>
      <c r="P179" s="12"/>
      <c r="Q179" s="54"/>
    </row>
    <row r="180" spans="2:18" ht="15.6" customHeight="1" thickBot="1" x14ac:dyDescent="0.35">
      <c r="B180" s="77" t="s">
        <v>348</v>
      </c>
      <c r="C180" s="53">
        <v>44032</v>
      </c>
      <c r="D180" s="53">
        <v>44035</v>
      </c>
      <c r="E180" s="12">
        <f t="shared" si="21"/>
        <v>533</v>
      </c>
      <c r="F180" s="12" t="str">
        <f>IF(G180="Completed","",IF(E180&lt;0,"Overdue",""))</f>
        <v/>
      </c>
      <c r="G180" s="12"/>
      <c r="H180" s="12"/>
      <c r="I180" s="12"/>
      <c r="J180" s="12"/>
      <c r="K180" s="12"/>
      <c r="L180" s="12"/>
      <c r="M180" s="12"/>
      <c r="N180" s="12"/>
      <c r="O180" s="12"/>
      <c r="P180" s="12"/>
      <c r="Q180" s="54"/>
    </row>
    <row r="181" spans="2:18" ht="15.6" customHeight="1" thickBot="1" x14ac:dyDescent="0.35">
      <c r="B181" s="77" t="s">
        <v>349</v>
      </c>
      <c r="C181" s="53">
        <v>44032</v>
      </c>
      <c r="D181" s="53">
        <v>44035</v>
      </c>
      <c r="E181" s="12">
        <f t="shared" si="21"/>
        <v>533</v>
      </c>
      <c r="F181" s="12" t="str">
        <f>IF(G181="Completed","",IF(E181&lt;0,"Overdue",""))</f>
        <v/>
      </c>
      <c r="G181" s="12"/>
      <c r="H181" s="12"/>
      <c r="I181" s="12"/>
      <c r="J181" s="12"/>
      <c r="K181" s="12"/>
      <c r="L181" s="12"/>
      <c r="M181" s="12"/>
      <c r="N181" s="12"/>
      <c r="O181" s="12"/>
      <c r="P181" s="12"/>
      <c r="Q181" s="54"/>
    </row>
    <row r="182" spans="2:18" ht="15.6" customHeight="1" thickBot="1" x14ac:dyDescent="0.35">
      <c r="B182" s="77" t="s">
        <v>350</v>
      </c>
      <c r="C182" s="53">
        <v>44032</v>
      </c>
      <c r="D182" s="53">
        <v>44035</v>
      </c>
      <c r="E182" s="12">
        <f t="shared" si="21"/>
        <v>533</v>
      </c>
      <c r="F182" s="12" t="str">
        <f>IF(G182="Completed","",IF(E182&lt;0,"Overdue",""))</f>
        <v/>
      </c>
      <c r="G182" s="12"/>
      <c r="H182" s="12"/>
      <c r="I182" s="12"/>
      <c r="J182" s="12"/>
      <c r="K182" s="12"/>
      <c r="L182" s="12"/>
      <c r="M182" s="12"/>
      <c r="N182" s="12"/>
      <c r="O182" s="12"/>
      <c r="P182" s="12"/>
      <c r="Q182" s="54"/>
    </row>
    <row r="183" spans="2:18" ht="15.6" customHeight="1" thickBot="1" x14ac:dyDescent="0.35">
      <c r="B183" s="77" t="s">
        <v>351</v>
      </c>
      <c r="C183" s="53">
        <v>44032</v>
      </c>
      <c r="D183" s="53">
        <v>44035</v>
      </c>
      <c r="E183" s="12">
        <f t="shared" si="21"/>
        <v>533</v>
      </c>
      <c r="F183" s="12" t="str">
        <f>IF(G183="Completed","",IF(E183&lt;0,"Overdue",""))</f>
        <v/>
      </c>
      <c r="G183" s="12"/>
      <c r="H183" s="12"/>
      <c r="I183" s="12"/>
      <c r="J183" s="12"/>
      <c r="K183" s="12"/>
      <c r="L183" s="12"/>
      <c r="M183" s="12"/>
      <c r="N183" s="12"/>
      <c r="O183" s="12"/>
      <c r="P183" s="12"/>
      <c r="Q183" s="54"/>
    </row>
    <row r="184" spans="2:18" ht="15.6" customHeight="1" thickBot="1" x14ac:dyDescent="0.35">
      <c r="B184" s="85" t="s">
        <v>352</v>
      </c>
      <c r="C184" s="79"/>
      <c r="D184" s="79"/>
      <c r="E184" s="61" t="str">
        <f t="shared" si="21"/>
        <v/>
      </c>
      <c r="F184" s="74"/>
      <c r="G184" s="75"/>
      <c r="H184" s="76"/>
      <c r="I184" s="76"/>
      <c r="J184" s="76"/>
      <c r="K184" s="76"/>
      <c r="L184" s="76"/>
      <c r="M184" s="76"/>
      <c r="N184" s="76"/>
      <c r="O184" s="76"/>
      <c r="P184" s="76"/>
      <c r="Q184" s="76"/>
      <c r="R184" s="40"/>
    </row>
    <row r="185" spans="2:18" ht="15.6" customHeight="1" thickBot="1" x14ac:dyDescent="0.35">
      <c r="B185" s="77" t="s">
        <v>353</v>
      </c>
      <c r="C185" s="53">
        <v>44032</v>
      </c>
      <c r="D185" s="53">
        <v>44035</v>
      </c>
      <c r="E185" s="12">
        <f t="shared" si="21"/>
        <v>533</v>
      </c>
      <c r="F185" s="12" t="str">
        <f t="shared" ref="F185:F190" si="22">IF(G185="Completed","",IF(E185&lt;0,"Overdue",""))</f>
        <v/>
      </c>
      <c r="G185" s="12"/>
      <c r="H185" s="12"/>
      <c r="I185" s="12"/>
      <c r="J185" s="12"/>
      <c r="K185" s="12"/>
      <c r="L185" s="12"/>
      <c r="M185" s="12"/>
      <c r="N185" s="12"/>
      <c r="O185" s="12"/>
      <c r="P185" s="12"/>
      <c r="Q185" s="54"/>
    </row>
    <row r="186" spans="2:18" ht="15.6" customHeight="1" thickBot="1" x14ac:dyDescent="0.35">
      <c r="B186" s="77" t="s">
        <v>354</v>
      </c>
      <c r="C186" s="53">
        <v>44032</v>
      </c>
      <c r="D186" s="53">
        <v>44035</v>
      </c>
      <c r="E186" s="12">
        <f t="shared" si="21"/>
        <v>533</v>
      </c>
      <c r="F186" s="12" t="str">
        <f t="shared" si="22"/>
        <v/>
      </c>
      <c r="G186" s="12"/>
      <c r="H186" s="12"/>
      <c r="I186" s="12"/>
      <c r="J186" s="12"/>
      <c r="K186" s="12"/>
      <c r="L186" s="12"/>
      <c r="M186" s="12"/>
      <c r="N186" s="12"/>
      <c r="O186" s="12"/>
      <c r="P186" s="12"/>
      <c r="Q186" s="54"/>
    </row>
    <row r="187" spans="2:18" ht="15.6" customHeight="1" thickBot="1" x14ac:dyDescent="0.35">
      <c r="B187" s="77" t="s">
        <v>355</v>
      </c>
      <c r="C187" s="53">
        <v>44032</v>
      </c>
      <c r="D187" s="53">
        <v>44035</v>
      </c>
      <c r="E187" s="12">
        <f t="shared" si="21"/>
        <v>533</v>
      </c>
      <c r="F187" s="12" t="str">
        <f t="shared" si="22"/>
        <v/>
      </c>
      <c r="G187" s="12"/>
      <c r="H187" s="12"/>
      <c r="I187" s="12"/>
      <c r="J187" s="12"/>
      <c r="K187" s="12"/>
      <c r="L187" s="12"/>
      <c r="M187" s="12"/>
      <c r="N187" s="12"/>
      <c r="O187" s="12"/>
      <c r="P187" s="12"/>
      <c r="Q187" s="54"/>
    </row>
    <row r="188" spans="2:18" ht="15.6" customHeight="1" thickBot="1" x14ac:dyDescent="0.35">
      <c r="B188" s="77" t="s">
        <v>356</v>
      </c>
      <c r="C188" s="53">
        <v>44032</v>
      </c>
      <c r="D188" s="53">
        <v>44035</v>
      </c>
      <c r="E188" s="12">
        <f t="shared" si="21"/>
        <v>533</v>
      </c>
      <c r="F188" s="12" t="str">
        <f t="shared" si="22"/>
        <v/>
      </c>
      <c r="G188" s="12"/>
      <c r="H188" s="12"/>
      <c r="I188" s="12"/>
      <c r="J188" s="12"/>
      <c r="K188" s="12"/>
      <c r="L188" s="12"/>
      <c r="M188" s="12"/>
      <c r="N188" s="12"/>
      <c r="O188" s="12"/>
      <c r="P188" s="12"/>
      <c r="Q188" s="54"/>
    </row>
    <row r="189" spans="2:18" ht="15.6" customHeight="1" thickBot="1" x14ac:dyDescent="0.35">
      <c r="B189" s="77" t="s">
        <v>357</v>
      </c>
      <c r="C189" s="53">
        <v>44032</v>
      </c>
      <c r="D189" s="53">
        <v>44035</v>
      </c>
      <c r="E189" s="12">
        <f t="shared" si="21"/>
        <v>533</v>
      </c>
      <c r="F189" s="12" t="str">
        <f t="shared" si="22"/>
        <v/>
      </c>
      <c r="G189" s="12"/>
      <c r="H189" s="12"/>
      <c r="I189" s="12"/>
      <c r="J189" s="12"/>
      <c r="K189" s="12"/>
      <c r="L189" s="12"/>
      <c r="M189" s="12"/>
      <c r="N189" s="12"/>
      <c r="O189" s="12"/>
      <c r="P189" s="12"/>
      <c r="Q189" s="54"/>
    </row>
    <row r="190" spans="2:18" ht="15.6" customHeight="1" thickBot="1" x14ac:dyDescent="0.35">
      <c r="B190" s="77" t="s">
        <v>358</v>
      </c>
      <c r="C190" s="53">
        <v>44032</v>
      </c>
      <c r="D190" s="53">
        <v>44035</v>
      </c>
      <c r="E190" s="12">
        <f t="shared" si="21"/>
        <v>533</v>
      </c>
      <c r="F190" s="12" t="str">
        <f t="shared" si="22"/>
        <v/>
      </c>
      <c r="G190" s="12"/>
      <c r="H190" s="12"/>
      <c r="I190" s="12"/>
      <c r="J190" s="12"/>
      <c r="K190" s="12"/>
      <c r="L190" s="12"/>
      <c r="M190" s="12"/>
      <c r="N190" s="12"/>
      <c r="O190" s="12"/>
      <c r="P190" s="12"/>
      <c r="Q190" s="54"/>
    </row>
    <row r="191" spans="2:18" ht="15.6" customHeight="1" x14ac:dyDescent="0.3">
      <c r="B191" s="70" t="s">
        <v>359</v>
      </c>
      <c r="C191" s="80"/>
      <c r="D191" s="80"/>
      <c r="E191" s="61" t="str">
        <f t="shared" si="21"/>
        <v/>
      </c>
      <c r="F191" s="70"/>
      <c r="G191" s="70"/>
      <c r="H191" s="70"/>
      <c r="I191" s="70"/>
      <c r="J191" s="70"/>
      <c r="K191" s="70"/>
      <c r="L191" s="70"/>
      <c r="M191" s="70"/>
      <c r="N191" s="70"/>
      <c r="O191" s="70"/>
      <c r="P191" s="70"/>
      <c r="Q191" s="70"/>
    </row>
    <row r="192" spans="2:18" ht="15.6" customHeight="1" thickBot="1" x14ac:dyDescent="0.35">
      <c r="B192" s="85" t="s">
        <v>360</v>
      </c>
      <c r="C192" s="79"/>
      <c r="D192" s="79"/>
      <c r="E192" s="61" t="str">
        <f t="shared" si="21"/>
        <v/>
      </c>
      <c r="F192" s="74"/>
      <c r="G192" s="75"/>
      <c r="H192" s="76"/>
      <c r="I192" s="76"/>
      <c r="J192" s="76"/>
      <c r="K192" s="76"/>
      <c r="L192" s="76"/>
      <c r="M192" s="76"/>
      <c r="N192" s="76"/>
      <c r="O192" s="76"/>
      <c r="P192" s="76"/>
      <c r="Q192" s="76"/>
      <c r="R192" s="40"/>
    </row>
    <row r="193" spans="1:44" ht="15.6" customHeight="1" thickBot="1" x14ac:dyDescent="0.35">
      <c r="B193" s="77" t="s">
        <v>360</v>
      </c>
      <c r="C193" s="53">
        <v>44032</v>
      </c>
      <c r="D193" s="53">
        <v>44035</v>
      </c>
      <c r="E193" s="12">
        <f t="shared" si="21"/>
        <v>533</v>
      </c>
      <c r="F193" s="12" t="str">
        <f>IF(G193="Completed","",IF(E193&lt;0,"Overdue",""))</f>
        <v/>
      </c>
      <c r="G193" s="12"/>
      <c r="H193" s="12"/>
      <c r="I193" s="12"/>
      <c r="J193" s="12"/>
      <c r="K193" s="12"/>
      <c r="L193" s="12"/>
      <c r="M193" s="12"/>
      <c r="N193" s="12"/>
      <c r="O193" s="12"/>
      <c r="P193" s="12"/>
      <c r="Q193" s="54"/>
    </row>
    <row r="194" spans="1:44" ht="15.6" customHeight="1" thickBot="1" x14ac:dyDescent="0.35">
      <c r="B194" s="85" t="s">
        <v>361</v>
      </c>
      <c r="C194" s="79"/>
      <c r="D194" s="79"/>
      <c r="E194" s="61" t="str">
        <f t="shared" si="21"/>
        <v/>
      </c>
      <c r="F194" s="74"/>
      <c r="G194" s="75"/>
      <c r="H194" s="76"/>
      <c r="I194" s="76"/>
      <c r="J194" s="76"/>
      <c r="K194" s="76"/>
      <c r="L194" s="76"/>
      <c r="M194" s="76"/>
      <c r="N194" s="76"/>
      <c r="O194" s="76"/>
      <c r="P194" s="76"/>
      <c r="Q194" s="76"/>
      <c r="R194" s="40"/>
    </row>
    <row r="195" spans="1:44" ht="15.6" customHeight="1" thickBot="1" x14ac:dyDescent="0.35">
      <c r="B195" s="77" t="s">
        <v>362</v>
      </c>
      <c r="C195" s="53">
        <v>44032</v>
      </c>
      <c r="D195" s="53">
        <v>44035</v>
      </c>
      <c r="E195" s="12">
        <f t="shared" si="21"/>
        <v>533</v>
      </c>
      <c r="F195" s="12" t="str">
        <f>IF(G195="Completed","",IF(E195&lt;0,"Overdue",""))</f>
        <v/>
      </c>
      <c r="G195" s="12"/>
      <c r="H195" s="12"/>
      <c r="I195" s="12"/>
      <c r="J195" s="12"/>
      <c r="K195" s="12"/>
      <c r="L195" s="12"/>
      <c r="M195" s="12"/>
      <c r="N195" s="12"/>
      <c r="O195" s="12"/>
      <c r="P195" s="12"/>
      <c r="Q195" s="54"/>
    </row>
    <row r="196" spans="1:44" ht="15.6" customHeight="1" thickBot="1" x14ac:dyDescent="0.35">
      <c r="B196" s="77" t="s">
        <v>363</v>
      </c>
      <c r="C196" s="53">
        <v>44032</v>
      </c>
      <c r="D196" s="53">
        <v>44035</v>
      </c>
      <c r="E196" s="12">
        <f t="shared" si="21"/>
        <v>533</v>
      </c>
      <c r="F196" s="12" t="str">
        <f>IF(G196="Completed","",IF(E196&lt;0,"Overdue",""))</f>
        <v/>
      </c>
      <c r="G196" s="12"/>
      <c r="H196" s="12"/>
      <c r="I196" s="12"/>
      <c r="J196" s="12"/>
      <c r="K196" s="12"/>
      <c r="L196" s="12"/>
      <c r="M196" s="12"/>
      <c r="N196" s="12"/>
      <c r="O196" s="12"/>
      <c r="P196" s="12"/>
      <c r="Q196" s="54"/>
    </row>
    <row r="197" spans="1:44" ht="15.6" customHeight="1" thickBot="1" x14ac:dyDescent="0.35">
      <c r="B197" s="85" t="s">
        <v>364</v>
      </c>
      <c r="C197" s="79"/>
      <c r="D197" s="79"/>
      <c r="E197" s="61" t="str">
        <f t="shared" si="21"/>
        <v/>
      </c>
      <c r="F197" s="74"/>
      <c r="G197" s="75"/>
      <c r="H197" s="76"/>
      <c r="I197" s="86"/>
      <c r="J197" s="76"/>
      <c r="K197" s="76"/>
      <c r="L197" s="76"/>
      <c r="M197" s="76"/>
      <c r="N197" s="76"/>
      <c r="O197" s="76"/>
      <c r="P197" s="76"/>
      <c r="Q197" s="76"/>
      <c r="R197" s="40"/>
    </row>
    <row r="198" spans="1:44" ht="15.6" customHeight="1" thickBot="1" x14ac:dyDescent="0.35">
      <c r="B198" s="77" t="s">
        <v>365</v>
      </c>
      <c r="C198" s="53">
        <v>44032</v>
      </c>
      <c r="D198" s="53">
        <v>44035</v>
      </c>
      <c r="E198" s="12">
        <f t="shared" si="21"/>
        <v>533</v>
      </c>
      <c r="F198" s="12" t="str">
        <f>IF(G198="Completed","",IF(E198&lt;0,"Overdue",""))</f>
        <v/>
      </c>
      <c r="G198" s="12"/>
      <c r="H198" s="12"/>
      <c r="I198" s="12"/>
      <c r="J198" s="12"/>
      <c r="K198" s="12"/>
      <c r="L198" s="12"/>
      <c r="M198" s="12"/>
      <c r="N198" s="12"/>
      <c r="O198" s="12"/>
      <c r="P198" s="12"/>
      <c r="Q198" s="54"/>
    </row>
    <row r="199" spans="1:44" ht="15.6" customHeight="1" thickBot="1" x14ac:dyDescent="0.35">
      <c r="B199" s="77" t="s">
        <v>366</v>
      </c>
      <c r="C199" s="53">
        <v>44032</v>
      </c>
      <c r="D199" s="53">
        <v>44035</v>
      </c>
      <c r="E199" s="12">
        <f>IF(D199="","",(+D199-$E$5))</f>
        <v>533</v>
      </c>
      <c r="F199" s="12" t="str">
        <f>IF(G199="Completed","",IF(E199&lt;0,"Overdue",""))</f>
        <v/>
      </c>
      <c r="G199" s="12"/>
      <c r="H199" s="12"/>
      <c r="I199" s="12"/>
      <c r="J199" s="12"/>
      <c r="K199" s="12"/>
      <c r="L199" s="12"/>
      <c r="M199" s="12"/>
      <c r="N199" s="12"/>
      <c r="O199" s="12"/>
      <c r="P199" s="12"/>
      <c r="Q199" s="54"/>
    </row>
    <row r="200" spans="1:44" ht="15.6" customHeight="1" thickBot="1" x14ac:dyDescent="0.35">
      <c r="B200" s="77" t="s">
        <v>367</v>
      </c>
      <c r="C200" s="53">
        <v>44032</v>
      </c>
      <c r="D200" s="53">
        <v>44035</v>
      </c>
      <c r="E200" s="12">
        <f>IF(D200="","",(+D200-$E$5))</f>
        <v>533</v>
      </c>
      <c r="F200" s="12" t="str">
        <f>IF(G200="Completed","",IF(E200&lt;0,"Overdue",""))</f>
        <v/>
      </c>
      <c r="G200" s="12"/>
      <c r="H200" s="12"/>
      <c r="I200" s="12"/>
      <c r="J200" s="12"/>
      <c r="K200" s="12"/>
      <c r="L200" s="12"/>
      <c r="M200" s="12"/>
      <c r="N200" s="12"/>
      <c r="O200" s="12"/>
      <c r="P200" s="12"/>
      <c r="Q200" s="54"/>
    </row>
    <row r="201" spans="1:44" ht="15.6" customHeight="1" thickBot="1" x14ac:dyDescent="0.35">
      <c r="B201" s="77" t="s">
        <v>368</v>
      </c>
      <c r="C201" s="53">
        <v>44032</v>
      </c>
      <c r="D201" s="53">
        <v>44035</v>
      </c>
      <c r="E201" s="12">
        <f>IF(D201="","",(+D201-$E$5))</f>
        <v>533</v>
      </c>
      <c r="F201" s="12" t="str">
        <f>IF(G201="Completed","",IF(E201&lt;0,"Overdue",""))</f>
        <v/>
      </c>
      <c r="G201" s="12"/>
      <c r="H201" s="12"/>
      <c r="I201" s="12"/>
      <c r="J201" s="12"/>
      <c r="K201" s="12"/>
      <c r="L201" s="12"/>
      <c r="M201" s="12"/>
      <c r="N201" s="12"/>
      <c r="O201" s="12"/>
      <c r="P201" s="12"/>
      <c r="Q201" s="54"/>
    </row>
    <row r="202" spans="1:44" ht="15.6" customHeight="1" thickBot="1" x14ac:dyDescent="0.3">
      <c r="A202" s="51" t="str">
        <f>+A62+1&amp;"."</f>
        <v>8.</v>
      </c>
      <c r="B202" s="51" t="s">
        <v>369</v>
      </c>
      <c r="C202" s="52">
        <f>MIN(C203:C209)</f>
        <v>44036</v>
      </c>
      <c r="D202" s="52">
        <f>MAX(D203:D209)</f>
        <v>44056</v>
      </c>
      <c r="E202" s="51">
        <f t="shared" si="21"/>
        <v>554</v>
      </c>
      <c r="F202" s="51" t="str">
        <f t="shared" ref="F202:F237" si="23">IF(G202="Completed","",IF(E202&lt;0,"Overdue",""))</f>
        <v/>
      </c>
      <c r="G202" s="51"/>
      <c r="H202" s="51"/>
      <c r="I202" s="51"/>
      <c r="J202" s="51"/>
      <c r="K202" s="51"/>
      <c r="L202" s="51"/>
      <c r="M202" s="51"/>
      <c r="N202" s="51"/>
      <c r="O202" s="51"/>
      <c r="P202" s="51"/>
      <c r="Q202" s="51"/>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R202" s="42"/>
    </row>
    <row r="203" spans="1:44" ht="15.6" customHeight="1" thickBot="1" x14ac:dyDescent="0.35">
      <c r="B203" s="87" t="s">
        <v>370</v>
      </c>
      <c r="C203" s="53">
        <v>44036</v>
      </c>
      <c r="D203" s="53">
        <v>44040</v>
      </c>
      <c r="E203" s="12">
        <f t="shared" si="21"/>
        <v>538</v>
      </c>
      <c r="F203" s="12" t="str">
        <f t="shared" si="23"/>
        <v/>
      </c>
      <c r="G203" s="12"/>
      <c r="H203" s="12"/>
      <c r="I203" s="12"/>
      <c r="J203" s="12"/>
      <c r="K203" s="12"/>
      <c r="L203" s="12"/>
      <c r="M203" s="12"/>
      <c r="N203" s="12"/>
      <c r="O203" s="12"/>
      <c r="P203" s="12"/>
      <c r="Q203" s="54"/>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R203" s="42"/>
    </row>
    <row r="204" spans="1:44" ht="15.6" customHeight="1" thickBot="1" x14ac:dyDescent="0.35">
      <c r="B204" s="87" t="s">
        <v>371</v>
      </c>
      <c r="C204" s="53">
        <v>44036</v>
      </c>
      <c r="D204" s="53">
        <v>44040</v>
      </c>
      <c r="E204" s="12">
        <f t="shared" si="21"/>
        <v>538</v>
      </c>
      <c r="F204" s="12" t="str">
        <f t="shared" si="23"/>
        <v/>
      </c>
      <c r="G204" s="12"/>
      <c r="H204" s="12"/>
      <c r="I204" s="12"/>
      <c r="J204" s="12"/>
      <c r="K204" s="12"/>
      <c r="L204" s="12"/>
      <c r="M204" s="12"/>
      <c r="N204" s="12"/>
      <c r="O204" s="12"/>
      <c r="P204" s="12"/>
      <c r="Q204" s="54"/>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R204" s="42"/>
    </row>
    <row r="205" spans="1:44" ht="15.6" customHeight="1" thickBot="1" x14ac:dyDescent="0.35">
      <c r="B205" s="87" t="s">
        <v>229</v>
      </c>
      <c r="C205" s="53">
        <v>44040</v>
      </c>
      <c r="D205" s="53">
        <v>44041</v>
      </c>
      <c r="E205" s="12">
        <f t="shared" si="21"/>
        <v>539</v>
      </c>
      <c r="F205" s="12" t="str">
        <f t="shared" si="23"/>
        <v/>
      </c>
      <c r="G205" s="12"/>
      <c r="H205" s="12"/>
      <c r="I205" s="12"/>
      <c r="J205" s="12"/>
      <c r="K205" s="12"/>
      <c r="L205" s="12"/>
      <c r="M205" s="12"/>
      <c r="N205" s="12"/>
      <c r="O205" s="12"/>
      <c r="P205" s="12"/>
      <c r="Q205" s="54"/>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R205" s="42"/>
    </row>
    <row r="206" spans="1:44" ht="15.6" customHeight="1" thickBot="1" x14ac:dyDescent="0.35">
      <c r="B206" s="87" t="s">
        <v>230</v>
      </c>
      <c r="C206" s="53">
        <v>44041</v>
      </c>
      <c r="D206" s="53">
        <v>44042</v>
      </c>
      <c r="E206" s="12">
        <f t="shared" si="21"/>
        <v>540</v>
      </c>
      <c r="F206" s="12" t="str">
        <f t="shared" si="23"/>
        <v/>
      </c>
      <c r="G206" s="12"/>
      <c r="H206" s="12"/>
      <c r="I206" s="12"/>
      <c r="J206" s="12"/>
      <c r="K206" s="12"/>
      <c r="L206" s="12"/>
      <c r="M206" s="12"/>
      <c r="N206" s="12"/>
      <c r="O206" s="12"/>
      <c r="P206" s="12"/>
      <c r="Q206" s="54"/>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R206" s="42"/>
    </row>
    <row r="207" spans="1:44" ht="15.6" customHeight="1" thickBot="1" x14ac:dyDescent="0.35">
      <c r="B207" s="87" t="s">
        <v>231</v>
      </c>
      <c r="C207" s="53">
        <v>44042</v>
      </c>
      <c r="D207" s="53">
        <v>44046</v>
      </c>
      <c r="E207" s="12">
        <f t="shared" si="21"/>
        <v>544</v>
      </c>
      <c r="F207" s="12" t="str">
        <f t="shared" si="23"/>
        <v/>
      </c>
      <c r="G207" s="12"/>
      <c r="H207" s="12"/>
      <c r="I207" s="12"/>
      <c r="J207" s="12"/>
      <c r="K207" s="12"/>
      <c r="L207" s="12"/>
      <c r="M207" s="12"/>
      <c r="N207" s="12"/>
      <c r="O207" s="12"/>
      <c r="P207" s="12"/>
      <c r="Q207" s="54"/>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R207" s="42"/>
    </row>
    <row r="208" spans="1:44" ht="15.6" customHeight="1" thickBot="1" x14ac:dyDescent="0.3">
      <c r="A208" s="51" t="str">
        <f>+A202+1&amp;"."</f>
        <v>9.</v>
      </c>
      <c r="B208" s="51" t="s">
        <v>372</v>
      </c>
      <c r="C208" s="52">
        <f>MIN(C209:C213)</f>
        <v>44036</v>
      </c>
      <c r="D208" s="52">
        <f>MAX(D209:D213)</f>
        <v>44056</v>
      </c>
      <c r="E208" s="51">
        <f t="shared" si="21"/>
        <v>554</v>
      </c>
      <c r="F208" s="51" t="str">
        <f t="shared" si="23"/>
        <v/>
      </c>
      <c r="G208" s="51"/>
      <c r="H208" s="51"/>
      <c r="I208" s="51"/>
      <c r="J208" s="51"/>
      <c r="K208" s="51"/>
      <c r="L208" s="51"/>
      <c r="M208" s="51"/>
      <c r="N208" s="51"/>
      <c r="O208" s="51"/>
      <c r="P208" s="51"/>
      <c r="Q208" s="51"/>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R208" s="42"/>
    </row>
    <row r="209" spans="1:44" ht="15.6" customHeight="1" thickBot="1" x14ac:dyDescent="0.35">
      <c r="B209" s="87" t="s">
        <v>235</v>
      </c>
      <c r="C209" s="53">
        <v>44036</v>
      </c>
      <c r="D209" s="53">
        <v>44050</v>
      </c>
      <c r="E209" s="12">
        <f t="shared" si="21"/>
        <v>548</v>
      </c>
      <c r="F209" s="12" t="str">
        <f t="shared" si="23"/>
        <v/>
      </c>
      <c r="G209" s="12"/>
      <c r="H209" s="12"/>
      <c r="I209" s="12"/>
      <c r="J209" s="12"/>
      <c r="K209" s="12"/>
      <c r="L209" s="12"/>
      <c r="M209" s="12"/>
      <c r="N209" s="12"/>
      <c r="O209" s="12"/>
      <c r="P209" s="12"/>
      <c r="Q209" s="54"/>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R209" s="42"/>
    </row>
    <row r="210" spans="1:44" ht="15.6" customHeight="1" thickBot="1" x14ac:dyDescent="0.35">
      <c r="B210" s="87" t="s">
        <v>236</v>
      </c>
      <c r="C210" s="53">
        <v>44036</v>
      </c>
      <c r="D210" s="53">
        <v>44050</v>
      </c>
      <c r="E210" s="12">
        <f t="shared" si="21"/>
        <v>548</v>
      </c>
      <c r="F210" s="12" t="str">
        <f t="shared" si="23"/>
        <v/>
      </c>
      <c r="G210" s="12"/>
      <c r="H210" s="12"/>
      <c r="I210" s="12"/>
      <c r="J210" s="12"/>
      <c r="K210" s="12"/>
      <c r="L210" s="12"/>
      <c r="M210" s="12"/>
      <c r="N210" s="12"/>
      <c r="O210" s="12"/>
      <c r="P210" s="12"/>
      <c r="Q210" s="54"/>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R210" s="42"/>
    </row>
    <row r="211" spans="1:44" ht="15.6" customHeight="1" thickBot="1" x14ac:dyDescent="0.35">
      <c r="B211" s="87" t="s">
        <v>229</v>
      </c>
      <c r="C211" s="53">
        <v>44050</v>
      </c>
      <c r="D211" s="53">
        <v>44053</v>
      </c>
      <c r="E211" s="12">
        <f t="shared" si="21"/>
        <v>551</v>
      </c>
      <c r="F211" s="12" t="str">
        <f t="shared" si="23"/>
        <v/>
      </c>
      <c r="G211" s="12"/>
      <c r="H211" s="12"/>
      <c r="I211" s="12"/>
      <c r="J211" s="12"/>
      <c r="K211" s="12"/>
      <c r="L211" s="12"/>
      <c r="M211" s="12"/>
      <c r="N211" s="12"/>
      <c r="O211" s="12"/>
      <c r="P211" s="12"/>
      <c r="Q211" s="54"/>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R211" s="42"/>
    </row>
    <row r="212" spans="1:44" ht="15.6" customHeight="1" thickBot="1" x14ac:dyDescent="0.35">
      <c r="B212" s="87" t="s">
        <v>230</v>
      </c>
      <c r="C212" s="53">
        <v>44053</v>
      </c>
      <c r="D212" s="53">
        <v>44054</v>
      </c>
      <c r="E212" s="12">
        <f t="shared" si="21"/>
        <v>552</v>
      </c>
      <c r="F212" s="12" t="str">
        <f t="shared" si="23"/>
        <v/>
      </c>
      <c r="G212" s="12"/>
      <c r="H212" s="12"/>
      <c r="I212" s="12"/>
      <c r="J212" s="12"/>
      <c r="K212" s="12"/>
      <c r="L212" s="12"/>
      <c r="M212" s="12"/>
      <c r="N212" s="12"/>
      <c r="O212" s="12"/>
      <c r="P212" s="12"/>
      <c r="Q212" s="54"/>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R212" s="42"/>
    </row>
    <row r="213" spans="1:44" ht="15.6" customHeight="1" thickBot="1" x14ac:dyDescent="0.35">
      <c r="B213" s="87" t="s">
        <v>231</v>
      </c>
      <c r="C213" s="53">
        <v>44054</v>
      </c>
      <c r="D213" s="53">
        <v>44056</v>
      </c>
      <c r="E213" s="12">
        <f t="shared" si="21"/>
        <v>554</v>
      </c>
      <c r="F213" s="12" t="str">
        <f t="shared" si="23"/>
        <v/>
      </c>
      <c r="G213" s="12"/>
      <c r="H213" s="12"/>
      <c r="I213" s="12"/>
      <c r="J213" s="12"/>
      <c r="K213" s="12"/>
      <c r="L213" s="12"/>
      <c r="M213" s="12"/>
      <c r="N213" s="12"/>
      <c r="O213" s="12"/>
      <c r="P213" s="12"/>
      <c r="Q213" s="54"/>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R213" s="42"/>
    </row>
    <row r="214" spans="1:44" ht="15.6" customHeight="1" thickBot="1" x14ac:dyDescent="0.35">
      <c r="B214" s="109" t="s">
        <v>373</v>
      </c>
      <c r="C214" s="59"/>
      <c r="D214" s="60">
        <v>44057</v>
      </c>
      <c r="E214" s="61">
        <f t="shared" si="21"/>
        <v>555</v>
      </c>
      <c r="F214" s="62" t="str">
        <f t="shared" si="23"/>
        <v/>
      </c>
      <c r="G214" s="66"/>
      <c r="H214" s="64"/>
      <c r="I214" s="64"/>
      <c r="J214" s="64"/>
      <c r="K214" s="64"/>
      <c r="L214" s="64"/>
      <c r="M214" s="64"/>
      <c r="N214" s="64"/>
      <c r="O214" s="64"/>
      <c r="P214" s="64"/>
      <c r="Q214" s="64"/>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R214" s="42"/>
    </row>
    <row r="215" spans="1:44" ht="15.6" customHeight="1" thickBot="1" x14ac:dyDescent="0.3">
      <c r="A215" s="51" t="str">
        <f>+A208+1&amp;"."</f>
        <v>10.</v>
      </c>
      <c r="B215" s="51" t="s">
        <v>374</v>
      </c>
      <c r="C215" s="52">
        <f>MIN(C216:C220)</f>
        <v>44046</v>
      </c>
      <c r="D215" s="52">
        <f>MAX(D216:D220)</f>
        <v>44060</v>
      </c>
      <c r="E215" s="51">
        <f t="shared" si="21"/>
        <v>558</v>
      </c>
      <c r="F215" s="51" t="str">
        <f t="shared" si="23"/>
        <v/>
      </c>
      <c r="G215" s="51"/>
      <c r="H215" s="51"/>
      <c r="I215" s="51"/>
      <c r="J215" s="51"/>
      <c r="K215" s="51"/>
      <c r="L215" s="51"/>
      <c r="M215" s="51"/>
      <c r="N215" s="51"/>
      <c r="O215" s="51"/>
      <c r="P215" s="51"/>
      <c r="Q215" s="51"/>
    </row>
    <row r="216" spans="1:44" ht="15.6" customHeight="1" thickBot="1" x14ac:dyDescent="0.35">
      <c r="B216" s="87" t="s">
        <v>374</v>
      </c>
      <c r="C216" s="53">
        <v>44046</v>
      </c>
      <c r="D216" s="53">
        <v>44053</v>
      </c>
      <c r="E216" s="12">
        <f t="shared" si="21"/>
        <v>551</v>
      </c>
      <c r="F216" s="12" t="str">
        <f t="shared" si="23"/>
        <v/>
      </c>
      <c r="G216" s="12"/>
      <c r="H216" s="12"/>
      <c r="I216" s="12"/>
      <c r="J216" s="12"/>
      <c r="K216" s="12"/>
      <c r="L216" s="12"/>
      <c r="M216" s="12"/>
      <c r="N216" s="12"/>
      <c r="O216" s="12"/>
      <c r="P216" s="12"/>
      <c r="Q216" s="54"/>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R216" s="42"/>
    </row>
    <row r="217" spans="1:44" ht="15.6" customHeight="1" thickBot="1" x14ac:dyDescent="0.35">
      <c r="B217" s="87" t="s">
        <v>229</v>
      </c>
      <c r="C217" s="53">
        <v>44053</v>
      </c>
      <c r="D217" s="53">
        <v>44056</v>
      </c>
      <c r="E217" s="12">
        <f t="shared" si="21"/>
        <v>554</v>
      </c>
      <c r="F217" s="12" t="str">
        <f t="shared" si="23"/>
        <v/>
      </c>
      <c r="G217" s="12"/>
      <c r="H217" s="12"/>
      <c r="I217" s="12"/>
      <c r="J217" s="12"/>
      <c r="K217" s="12"/>
      <c r="L217" s="12"/>
      <c r="M217" s="12"/>
      <c r="N217" s="12"/>
      <c r="O217" s="12"/>
      <c r="P217" s="12"/>
      <c r="Q217" s="54"/>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R217" s="42"/>
    </row>
    <row r="218" spans="1:44" ht="15.6" customHeight="1" thickBot="1" x14ac:dyDescent="0.35">
      <c r="B218" s="87" t="s">
        <v>230</v>
      </c>
      <c r="C218" s="53">
        <v>44056</v>
      </c>
      <c r="D218" s="53">
        <v>44057</v>
      </c>
      <c r="E218" s="12">
        <f t="shared" si="21"/>
        <v>555</v>
      </c>
      <c r="F218" s="12" t="str">
        <f t="shared" si="23"/>
        <v/>
      </c>
      <c r="G218" s="12"/>
      <c r="H218" s="12"/>
      <c r="I218" s="12"/>
      <c r="J218" s="12"/>
      <c r="K218" s="12"/>
      <c r="L218" s="12"/>
      <c r="M218" s="12"/>
      <c r="N218" s="12"/>
      <c r="O218" s="12"/>
      <c r="P218" s="12"/>
      <c r="Q218" s="54"/>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R218" s="42"/>
    </row>
    <row r="219" spans="1:44" ht="15.6" customHeight="1" thickBot="1" x14ac:dyDescent="0.35">
      <c r="B219" s="87" t="s">
        <v>231</v>
      </c>
      <c r="C219" s="53">
        <v>44057</v>
      </c>
      <c r="D219" s="53">
        <v>44060</v>
      </c>
      <c r="E219" s="12">
        <f t="shared" si="21"/>
        <v>558</v>
      </c>
      <c r="F219" s="12" t="str">
        <f t="shared" si="23"/>
        <v/>
      </c>
      <c r="G219" s="12"/>
      <c r="H219" s="12"/>
      <c r="I219" s="12"/>
      <c r="J219" s="12"/>
      <c r="K219" s="12"/>
      <c r="L219" s="12"/>
      <c r="M219" s="12"/>
      <c r="N219" s="12"/>
      <c r="O219" s="12"/>
      <c r="P219" s="12"/>
      <c r="Q219" s="54"/>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R219" s="42"/>
    </row>
    <row r="220" spans="1:44" ht="15.6" customHeight="1" thickBot="1" x14ac:dyDescent="0.35">
      <c r="B220" s="87" t="s">
        <v>375</v>
      </c>
      <c r="C220" s="53"/>
      <c r="D220" s="53">
        <v>44060</v>
      </c>
      <c r="E220" s="12">
        <f t="shared" si="21"/>
        <v>558</v>
      </c>
      <c r="F220" s="12" t="str">
        <f t="shared" si="23"/>
        <v/>
      </c>
      <c r="G220" s="12"/>
      <c r="H220" s="12"/>
      <c r="I220" s="12"/>
      <c r="J220" s="12"/>
      <c r="K220" s="12"/>
      <c r="L220" s="12"/>
      <c r="M220" s="12"/>
      <c r="N220" s="12"/>
      <c r="O220" s="12"/>
      <c r="P220" s="12"/>
      <c r="Q220" s="54"/>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R220" s="42"/>
    </row>
    <row r="221" spans="1:44" ht="15.6" customHeight="1" thickBot="1" x14ac:dyDescent="0.3">
      <c r="A221" s="51" t="str">
        <f>+A215+1&amp;"."</f>
        <v>11.</v>
      </c>
      <c r="B221" s="51" t="s">
        <v>376</v>
      </c>
      <c r="C221" s="52">
        <f>MIN(C222:C222)</f>
        <v>44048</v>
      </c>
      <c r="D221" s="52">
        <f>MAX(D222:D222)</f>
        <v>44063</v>
      </c>
      <c r="E221" s="51">
        <f t="shared" si="21"/>
        <v>561</v>
      </c>
      <c r="F221" s="51" t="str">
        <f t="shared" si="23"/>
        <v/>
      </c>
      <c r="G221" s="51"/>
      <c r="H221" s="51"/>
      <c r="I221" s="51"/>
      <c r="J221" s="51"/>
      <c r="K221" s="51"/>
      <c r="L221" s="51"/>
      <c r="M221" s="51"/>
      <c r="N221" s="51"/>
      <c r="O221" s="51"/>
      <c r="P221" s="51"/>
      <c r="Q221" s="51"/>
    </row>
    <row r="222" spans="1:44" ht="16.2" thickBot="1" x14ac:dyDescent="0.35">
      <c r="B222" s="87" t="s">
        <v>377</v>
      </c>
      <c r="C222" s="53">
        <v>44048</v>
      </c>
      <c r="D222" s="53">
        <v>44063</v>
      </c>
      <c r="E222" s="12">
        <f t="shared" si="21"/>
        <v>561</v>
      </c>
      <c r="F222" s="12" t="str">
        <f t="shared" si="23"/>
        <v/>
      </c>
      <c r="G222" s="12"/>
      <c r="H222" s="12"/>
      <c r="I222" s="12"/>
      <c r="J222" s="12"/>
      <c r="K222" s="12"/>
      <c r="L222" s="12"/>
      <c r="M222" s="12"/>
      <c r="N222" s="12"/>
      <c r="O222" s="12"/>
      <c r="P222" s="12"/>
      <c r="Q222" s="54"/>
    </row>
    <row r="223" spans="1:44" ht="15.6" customHeight="1" thickBot="1" x14ac:dyDescent="0.3">
      <c r="A223" s="51" t="str">
        <f>+A221+1&amp;"."</f>
        <v>12.</v>
      </c>
      <c r="B223" s="51" t="s">
        <v>378</v>
      </c>
      <c r="C223" s="52">
        <f>MIN(C224:C224)</f>
        <v>44063</v>
      </c>
      <c r="D223" s="52">
        <f>MAX(D224:D224)</f>
        <v>44064</v>
      </c>
      <c r="E223" s="51">
        <f t="shared" si="21"/>
        <v>562</v>
      </c>
      <c r="F223" s="51" t="str">
        <f t="shared" si="23"/>
        <v/>
      </c>
      <c r="G223" s="51"/>
      <c r="H223" s="51"/>
      <c r="I223" s="51"/>
      <c r="J223" s="51"/>
      <c r="K223" s="51"/>
      <c r="L223" s="51"/>
      <c r="M223" s="51"/>
      <c r="N223" s="51"/>
      <c r="O223" s="51"/>
      <c r="P223" s="51"/>
      <c r="Q223" s="51"/>
    </row>
    <row r="224" spans="1:44" ht="15.6" customHeight="1" thickBot="1" x14ac:dyDescent="0.35">
      <c r="B224" s="87" t="s">
        <v>379</v>
      </c>
      <c r="C224" s="53">
        <v>44063</v>
      </c>
      <c r="D224" s="53">
        <v>44064</v>
      </c>
      <c r="E224" s="12">
        <f t="shared" si="21"/>
        <v>562</v>
      </c>
      <c r="F224" s="12" t="str">
        <f t="shared" si="23"/>
        <v/>
      </c>
      <c r="G224" s="12"/>
      <c r="H224" s="12"/>
      <c r="I224" s="12"/>
      <c r="J224" s="12"/>
      <c r="K224" s="12"/>
      <c r="L224" s="12"/>
      <c r="M224" s="12"/>
      <c r="N224" s="12"/>
      <c r="O224" s="12"/>
      <c r="P224" s="12"/>
      <c r="Q224" s="54"/>
    </row>
    <row r="225" spans="1:17" ht="15.6" customHeight="1" thickBot="1" x14ac:dyDescent="0.3">
      <c r="A225" s="51" t="str">
        <f>+A223+1&amp;"."</f>
        <v>13.</v>
      </c>
      <c r="B225" s="51" t="s">
        <v>380</v>
      </c>
      <c r="C225" s="52">
        <f>MIN(C226)</f>
        <v>44036</v>
      </c>
      <c r="D225" s="52">
        <f>MAX(D226)</f>
        <v>44071</v>
      </c>
      <c r="E225" s="51">
        <f t="shared" si="21"/>
        <v>569</v>
      </c>
      <c r="F225" s="51" t="str">
        <f t="shared" si="23"/>
        <v/>
      </c>
      <c r="G225" s="51"/>
      <c r="H225" s="51"/>
      <c r="I225" s="51"/>
      <c r="J225" s="51"/>
      <c r="K225" s="51"/>
      <c r="L225" s="51"/>
      <c r="M225" s="51"/>
      <c r="N225" s="51"/>
      <c r="O225" s="51"/>
      <c r="P225" s="51"/>
      <c r="Q225" s="51"/>
    </row>
    <row r="226" spans="1:17" ht="15.6" customHeight="1" thickBot="1" x14ac:dyDescent="0.35">
      <c r="B226" s="87" t="s">
        <v>381</v>
      </c>
      <c r="C226" s="53">
        <v>44036</v>
      </c>
      <c r="D226" s="53">
        <v>44071</v>
      </c>
      <c r="E226" s="12">
        <f t="shared" si="21"/>
        <v>569</v>
      </c>
      <c r="F226" s="12" t="str">
        <f t="shared" si="23"/>
        <v/>
      </c>
      <c r="G226" s="12"/>
      <c r="H226" s="12"/>
      <c r="I226" s="12"/>
      <c r="J226" s="12"/>
      <c r="K226" s="12"/>
      <c r="L226" s="12"/>
      <c r="M226" s="12"/>
      <c r="N226" s="12"/>
      <c r="O226" s="12"/>
      <c r="P226" s="12"/>
      <c r="Q226" s="54"/>
    </row>
    <row r="227" spans="1:17" ht="15.6" customHeight="1" thickBot="1" x14ac:dyDescent="0.3">
      <c r="A227" s="51" t="str">
        <f>+A225+1&amp;"."</f>
        <v>14.</v>
      </c>
      <c r="B227" s="51" t="s">
        <v>382</v>
      </c>
      <c r="C227" s="52"/>
      <c r="D227" s="52">
        <f>MAX(D228:D228)</f>
        <v>44074</v>
      </c>
      <c r="E227" s="51">
        <f t="shared" si="21"/>
        <v>572</v>
      </c>
      <c r="F227" s="51" t="str">
        <f t="shared" si="23"/>
        <v/>
      </c>
      <c r="G227" s="51"/>
      <c r="H227" s="51"/>
      <c r="I227" s="51"/>
      <c r="J227" s="51"/>
      <c r="K227" s="51"/>
      <c r="L227" s="51"/>
      <c r="M227" s="51"/>
      <c r="N227" s="51"/>
      <c r="O227" s="51"/>
      <c r="P227" s="51"/>
      <c r="Q227" s="51"/>
    </row>
    <row r="228" spans="1:17" ht="15.6" customHeight="1" thickBot="1" x14ac:dyDescent="0.35">
      <c r="B228" s="87" t="s">
        <v>383</v>
      </c>
      <c r="C228" s="53"/>
      <c r="D228" s="53">
        <v>44074</v>
      </c>
      <c r="E228" s="12">
        <f t="shared" si="21"/>
        <v>572</v>
      </c>
      <c r="F228" s="12" t="str">
        <f t="shared" si="23"/>
        <v/>
      </c>
      <c r="G228" s="12"/>
      <c r="H228" s="12"/>
      <c r="I228" s="12"/>
      <c r="J228" s="12"/>
      <c r="K228" s="12"/>
      <c r="L228" s="12"/>
      <c r="M228" s="12"/>
      <c r="N228" s="12"/>
      <c r="O228" s="12"/>
      <c r="P228" s="12"/>
      <c r="Q228" s="54"/>
    </row>
    <row r="229" spans="1:17" ht="15.6" customHeight="1" thickBot="1" x14ac:dyDescent="0.35">
      <c r="B229" s="87" t="s">
        <v>384</v>
      </c>
      <c r="C229" s="53"/>
      <c r="D229" s="53">
        <v>44088</v>
      </c>
      <c r="E229" s="12">
        <f t="shared" si="21"/>
        <v>586</v>
      </c>
      <c r="F229" s="12" t="str">
        <f t="shared" si="23"/>
        <v/>
      </c>
      <c r="G229" s="12"/>
      <c r="H229" s="12"/>
      <c r="I229" s="12"/>
      <c r="J229" s="12"/>
      <c r="K229" s="12"/>
      <c r="L229" s="12"/>
      <c r="M229" s="12"/>
      <c r="N229" s="12"/>
      <c r="O229" s="12"/>
      <c r="P229" s="12"/>
      <c r="Q229" s="54"/>
    </row>
    <row r="230" spans="1:17" ht="15.6" customHeight="1" thickBot="1" x14ac:dyDescent="0.3">
      <c r="A230" s="51" t="str">
        <f>+A227+1&amp;"."</f>
        <v>15.</v>
      </c>
      <c r="B230" s="51" t="s">
        <v>385</v>
      </c>
      <c r="C230" s="52">
        <f>MIN(C231:C237)</f>
        <v>43704</v>
      </c>
      <c r="D230" s="52">
        <f>MAX(D231:D237)</f>
        <v>44071</v>
      </c>
      <c r="E230" s="51">
        <f t="shared" si="21"/>
        <v>569</v>
      </c>
      <c r="F230" s="51" t="str">
        <f t="shared" si="23"/>
        <v/>
      </c>
      <c r="G230" s="51"/>
      <c r="H230" s="51"/>
      <c r="I230" s="51"/>
      <c r="J230" s="51"/>
      <c r="K230" s="51"/>
      <c r="L230" s="51"/>
      <c r="M230" s="51"/>
      <c r="N230" s="51"/>
      <c r="O230" s="51"/>
      <c r="P230" s="51"/>
      <c r="Q230" s="51"/>
    </row>
    <row r="231" spans="1:17" ht="15.6" customHeight="1" thickBot="1" x14ac:dyDescent="0.35">
      <c r="B231" s="87" t="s">
        <v>386</v>
      </c>
      <c r="C231" s="53">
        <v>44032</v>
      </c>
      <c r="D231" s="53">
        <v>44036</v>
      </c>
      <c r="E231" s="12">
        <f t="shared" si="21"/>
        <v>534</v>
      </c>
      <c r="F231" s="12" t="str">
        <f t="shared" si="23"/>
        <v/>
      </c>
      <c r="G231" s="12"/>
      <c r="H231" s="12"/>
      <c r="I231" s="12"/>
      <c r="J231" s="12"/>
      <c r="K231" s="12"/>
      <c r="L231" s="12"/>
      <c r="M231" s="12"/>
      <c r="N231" s="12"/>
      <c r="O231" s="12"/>
      <c r="P231" s="12"/>
      <c r="Q231" s="54"/>
    </row>
    <row r="232" spans="1:17" ht="15.6" customHeight="1" thickBot="1" x14ac:dyDescent="0.35">
      <c r="B232" s="87" t="s">
        <v>387</v>
      </c>
      <c r="C232" s="53">
        <v>44032</v>
      </c>
      <c r="D232" s="53">
        <v>44036</v>
      </c>
      <c r="E232" s="12">
        <f t="shared" si="21"/>
        <v>534</v>
      </c>
      <c r="F232" s="12" t="str">
        <f t="shared" si="23"/>
        <v/>
      </c>
      <c r="G232" s="12"/>
      <c r="H232" s="12"/>
      <c r="I232" s="12"/>
      <c r="J232" s="12"/>
      <c r="K232" s="12"/>
      <c r="L232" s="12"/>
      <c r="M232" s="12"/>
      <c r="N232" s="12"/>
      <c r="O232" s="12"/>
      <c r="P232" s="12"/>
      <c r="Q232" s="54"/>
    </row>
    <row r="233" spans="1:17" ht="15.6" customHeight="1" thickBot="1" x14ac:dyDescent="0.35">
      <c r="B233" s="87" t="s">
        <v>388</v>
      </c>
      <c r="C233" s="53">
        <v>44036</v>
      </c>
      <c r="D233" s="53">
        <v>44039</v>
      </c>
      <c r="E233" s="12">
        <f t="shared" si="21"/>
        <v>537</v>
      </c>
      <c r="F233" s="12" t="str">
        <f t="shared" si="23"/>
        <v/>
      </c>
      <c r="G233" s="12"/>
      <c r="H233" s="12"/>
      <c r="I233" s="12"/>
      <c r="J233" s="12"/>
      <c r="K233" s="12"/>
      <c r="L233" s="12"/>
      <c r="M233" s="12"/>
      <c r="N233" s="12"/>
      <c r="O233" s="12"/>
      <c r="P233" s="12"/>
      <c r="Q233" s="54"/>
    </row>
    <row r="234" spans="1:17" ht="15.6" customHeight="1" thickBot="1" x14ac:dyDescent="0.35">
      <c r="B234" s="87" t="s">
        <v>389</v>
      </c>
      <c r="C234" s="53">
        <v>44036</v>
      </c>
      <c r="D234" s="53">
        <v>44046</v>
      </c>
      <c r="E234" s="12">
        <f t="shared" si="21"/>
        <v>544</v>
      </c>
      <c r="F234" s="12" t="str">
        <f t="shared" si="23"/>
        <v/>
      </c>
      <c r="G234" s="12"/>
      <c r="H234" s="12"/>
      <c r="I234" s="12"/>
      <c r="J234" s="12"/>
      <c r="K234" s="12"/>
      <c r="L234" s="12"/>
      <c r="M234" s="12"/>
      <c r="N234" s="12"/>
      <c r="O234" s="12"/>
      <c r="P234" s="12"/>
      <c r="Q234" s="54"/>
    </row>
    <row r="235" spans="1:17" ht="15.6" customHeight="1" thickBot="1" x14ac:dyDescent="0.35">
      <c r="B235" s="87" t="s">
        <v>390</v>
      </c>
      <c r="C235" s="53">
        <v>44068</v>
      </c>
      <c r="D235" s="53">
        <v>43704</v>
      </c>
      <c r="E235" s="12">
        <f t="shared" si="21"/>
        <v>202</v>
      </c>
      <c r="F235" s="12" t="str">
        <f t="shared" si="23"/>
        <v/>
      </c>
      <c r="G235" s="12"/>
      <c r="H235" s="12"/>
      <c r="I235" s="12"/>
      <c r="J235" s="12"/>
      <c r="K235" s="12"/>
      <c r="L235" s="12"/>
      <c r="M235" s="12"/>
      <c r="N235" s="12"/>
      <c r="O235" s="12"/>
      <c r="P235" s="12"/>
      <c r="Q235" s="54"/>
    </row>
    <row r="236" spans="1:17" ht="15.6" customHeight="1" thickBot="1" x14ac:dyDescent="0.35">
      <c r="B236" s="87" t="s">
        <v>391</v>
      </c>
      <c r="C236" s="53">
        <v>44068</v>
      </c>
      <c r="D236" s="53">
        <v>43704</v>
      </c>
      <c r="E236" s="12">
        <f t="shared" si="21"/>
        <v>202</v>
      </c>
      <c r="F236" s="12" t="str">
        <f t="shared" si="23"/>
        <v/>
      </c>
      <c r="G236" s="12"/>
      <c r="H236" s="12"/>
      <c r="I236" s="12"/>
      <c r="J236" s="12"/>
      <c r="K236" s="12"/>
      <c r="L236" s="12"/>
      <c r="M236" s="12"/>
      <c r="N236" s="12"/>
      <c r="O236" s="12"/>
      <c r="P236" s="12"/>
      <c r="Q236" s="54"/>
    </row>
    <row r="237" spans="1:17" ht="15.6" customHeight="1" thickBot="1" x14ac:dyDescent="0.35">
      <c r="B237" s="87" t="s">
        <v>392</v>
      </c>
      <c r="C237" s="53">
        <v>43704</v>
      </c>
      <c r="D237" s="53">
        <v>44071</v>
      </c>
      <c r="E237" s="12">
        <f t="shared" si="21"/>
        <v>569</v>
      </c>
      <c r="F237" s="12" t="str">
        <f t="shared" si="23"/>
        <v/>
      </c>
      <c r="G237" s="12"/>
      <c r="H237" s="12"/>
      <c r="I237" s="12"/>
      <c r="J237" s="12"/>
      <c r="K237" s="12"/>
      <c r="L237" s="12"/>
      <c r="M237" s="12"/>
      <c r="N237" s="12"/>
      <c r="O237" s="12"/>
      <c r="P237" s="12"/>
      <c r="Q237" s="54"/>
    </row>
    <row r="238" spans="1:17" ht="15.6" customHeight="1" thickBot="1" x14ac:dyDescent="0.3">
      <c r="A238" s="51" t="str">
        <f>+A230+1&amp;"."</f>
        <v>16.</v>
      </c>
      <c r="B238" s="51" t="s">
        <v>393</v>
      </c>
      <c r="C238" s="52">
        <f>MIN(C239:C241)</f>
        <v>44057</v>
      </c>
      <c r="D238" s="52">
        <f>MAX(D239:D241)</f>
        <v>44104</v>
      </c>
      <c r="E238" s="51">
        <f t="shared" si="21"/>
        <v>602</v>
      </c>
      <c r="F238" s="51" t="str">
        <f>IF(G238="Completed","",IF(E238&lt;0,"Overdue",""))</f>
        <v/>
      </c>
      <c r="G238" s="51"/>
      <c r="H238" s="51"/>
      <c r="I238" s="51"/>
      <c r="J238" s="51"/>
      <c r="K238" s="51"/>
      <c r="L238" s="51"/>
      <c r="M238" s="51"/>
      <c r="N238" s="51"/>
      <c r="O238" s="51"/>
      <c r="P238" s="51"/>
      <c r="Q238" s="51"/>
    </row>
    <row r="239" spans="1:17" ht="15.6" customHeight="1" thickBot="1" x14ac:dyDescent="0.35">
      <c r="B239" s="87" t="s">
        <v>394</v>
      </c>
      <c r="C239" s="53">
        <v>44057</v>
      </c>
      <c r="D239" s="53">
        <v>44067</v>
      </c>
      <c r="E239" s="12">
        <f t="shared" si="21"/>
        <v>565</v>
      </c>
      <c r="F239" s="12" t="str">
        <f>IF(G239="Completed","",IF(E239&lt;0,"Overdue",""))</f>
        <v/>
      </c>
      <c r="G239" s="12"/>
      <c r="H239" s="12"/>
      <c r="I239" s="12"/>
      <c r="J239" s="12"/>
      <c r="K239" s="12"/>
      <c r="L239" s="12"/>
      <c r="M239" s="12"/>
      <c r="N239" s="12"/>
      <c r="O239" s="12"/>
      <c r="P239" s="12"/>
      <c r="Q239" s="54"/>
    </row>
    <row r="240" spans="1:17" ht="15.6" customHeight="1" thickBot="1" x14ac:dyDescent="0.35">
      <c r="B240" s="87" t="s">
        <v>395</v>
      </c>
      <c r="C240" s="53">
        <v>44071</v>
      </c>
      <c r="D240" s="53">
        <v>44095</v>
      </c>
      <c r="E240" s="12">
        <f t="shared" ref="E240:E241" si="24">IF(D240="","",(+D240-$E$5))</f>
        <v>593</v>
      </c>
      <c r="F240" s="12" t="str">
        <f>IF(G240="Completed","",IF(E240&lt;0,"Overdue",""))</f>
        <v/>
      </c>
      <c r="G240" s="12"/>
      <c r="H240" s="12"/>
      <c r="I240" s="12"/>
      <c r="J240" s="12"/>
      <c r="K240" s="12"/>
      <c r="L240" s="12"/>
      <c r="M240" s="12"/>
      <c r="N240" s="12"/>
      <c r="O240" s="12"/>
      <c r="P240" s="12"/>
      <c r="Q240" s="54"/>
    </row>
    <row r="241" spans="1:17" ht="15.6" customHeight="1" x14ac:dyDescent="0.3">
      <c r="B241" s="88" t="s">
        <v>396</v>
      </c>
      <c r="C241" s="89">
        <v>44075</v>
      </c>
      <c r="D241" s="89">
        <v>44104</v>
      </c>
      <c r="E241" s="19">
        <f t="shared" si="24"/>
        <v>602</v>
      </c>
      <c r="F241" s="19" t="str">
        <f>IF(G241="Completed","",IF(E241&lt;0,"Overdue",""))</f>
        <v/>
      </c>
      <c r="G241" s="19"/>
      <c r="H241" s="19"/>
      <c r="I241" s="19"/>
      <c r="J241" s="19"/>
      <c r="K241" s="19"/>
      <c r="L241" s="19"/>
      <c r="M241" s="19"/>
      <c r="N241" s="19"/>
      <c r="O241" s="19"/>
      <c r="P241" s="19"/>
      <c r="Q241" s="90"/>
    </row>
    <row r="242" spans="1:17" s="95" customFormat="1" ht="15.6" customHeight="1" x14ac:dyDescent="0.3">
      <c r="A242" s="91"/>
      <c r="B242" s="92"/>
      <c r="C242" s="93"/>
      <c r="D242" s="93"/>
      <c r="E242" s="94"/>
      <c r="F242" s="94"/>
      <c r="G242" s="94"/>
      <c r="H242" s="94"/>
      <c r="I242" s="94"/>
      <c r="J242" s="94"/>
      <c r="K242" s="94"/>
      <c r="L242" s="94"/>
      <c r="M242" s="94"/>
      <c r="N242" s="94"/>
      <c r="O242" s="94"/>
      <c r="P242" s="94"/>
      <c r="Q242" s="94"/>
    </row>
    <row r="243" spans="1:17" ht="21.6" thickBot="1" x14ac:dyDescent="0.45">
      <c r="A243" s="43"/>
      <c r="B243" s="47" t="s">
        <v>397</v>
      </c>
      <c r="C243" s="96"/>
      <c r="D243" s="96"/>
      <c r="F243" s="97"/>
      <c r="G243" s="96"/>
    </row>
    <row r="244" spans="1:17" ht="15.6" customHeight="1" thickBot="1" x14ac:dyDescent="0.3">
      <c r="A244" s="43"/>
      <c r="B244" s="98" t="s">
        <v>398</v>
      </c>
      <c r="C244" s="98" t="s">
        <v>399</v>
      </c>
      <c r="D244" s="43"/>
      <c r="E244" s="51" t="e">
        <f>IF(C244="","",(+C244-$E$5))</f>
        <v>#VALUE!</v>
      </c>
      <c r="F244" s="99"/>
      <c r="G244" s="99"/>
      <c r="H244" s="99"/>
      <c r="I244" s="99"/>
      <c r="J244" s="99"/>
      <c r="K244" s="99"/>
      <c r="L244" s="99"/>
      <c r="M244" s="99"/>
      <c r="N244" s="99"/>
      <c r="O244" s="99"/>
      <c r="P244" s="99"/>
      <c r="Q244" s="100"/>
    </row>
    <row r="245" spans="1:17" ht="15.6" customHeight="1" thickBot="1" x14ac:dyDescent="0.35">
      <c r="B245" s="87" t="s">
        <v>400</v>
      </c>
      <c r="C245" s="53">
        <v>44032</v>
      </c>
      <c r="D245" s="43"/>
      <c r="E245" s="101"/>
      <c r="F245" s="102"/>
      <c r="G245" s="103"/>
      <c r="H245" s="104"/>
      <c r="I245" s="104"/>
      <c r="J245" s="104"/>
      <c r="K245" s="104"/>
      <c r="L245" s="104"/>
      <c r="M245" s="104"/>
      <c r="N245" s="104"/>
      <c r="O245" s="104"/>
      <c r="P245" s="104"/>
      <c r="Q245" s="104"/>
    </row>
    <row r="246" spans="1:17" ht="15.6" customHeight="1" thickBot="1" x14ac:dyDescent="0.35">
      <c r="B246" s="87" t="s">
        <v>401</v>
      </c>
      <c r="C246" s="53">
        <v>44032</v>
      </c>
      <c r="D246" s="43"/>
      <c r="E246" s="101"/>
      <c r="F246" s="102"/>
      <c r="G246" s="103"/>
      <c r="H246" s="104"/>
      <c r="I246" s="104"/>
      <c r="J246" s="104"/>
      <c r="K246" s="104"/>
      <c r="L246" s="104"/>
      <c r="M246" s="104"/>
      <c r="N246" s="104"/>
      <c r="O246" s="104"/>
      <c r="P246" s="104"/>
      <c r="Q246" s="104"/>
    </row>
    <row r="247" spans="1:17" ht="15.6" customHeight="1" thickBot="1" x14ac:dyDescent="0.35">
      <c r="B247" s="87" t="s">
        <v>402</v>
      </c>
      <c r="C247" s="53">
        <v>44036</v>
      </c>
      <c r="D247" s="43"/>
      <c r="E247" s="101"/>
      <c r="F247" s="102"/>
      <c r="G247" s="103"/>
      <c r="H247" s="104"/>
      <c r="I247" s="104"/>
      <c r="J247" s="104"/>
      <c r="K247" s="104"/>
      <c r="L247" s="104"/>
      <c r="M247" s="104"/>
      <c r="N247" s="104"/>
      <c r="O247" s="104"/>
      <c r="P247" s="104"/>
      <c r="Q247" s="104"/>
    </row>
    <row r="248" spans="1:17" ht="15.6" customHeight="1" thickBot="1" x14ac:dyDescent="0.35">
      <c r="B248" s="87" t="s">
        <v>403</v>
      </c>
      <c r="C248" s="53">
        <v>44036</v>
      </c>
      <c r="D248" s="43"/>
      <c r="E248" s="101"/>
      <c r="F248" s="102"/>
      <c r="G248" s="103"/>
      <c r="H248" s="104"/>
      <c r="I248" s="104"/>
      <c r="J248" s="104"/>
      <c r="K248" s="104"/>
      <c r="L248" s="104"/>
      <c r="M248" s="104"/>
      <c r="N248" s="104"/>
      <c r="O248" s="104"/>
      <c r="P248" s="104"/>
      <c r="Q248" s="104"/>
    </row>
    <row r="249" spans="1:17" ht="15.6" customHeight="1" thickBot="1" x14ac:dyDescent="0.35">
      <c r="B249" s="87" t="s">
        <v>404</v>
      </c>
      <c r="C249" s="53">
        <v>44036</v>
      </c>
      <c r="D249" s="43"/>
      <c r="E249" s="101"/>
      <c r="F249" s="102"/>
      <c r="G249" s="103"/>
      <c r="H249" s="104"/>
      <c r="I249" s="104"/>
      <c r="J249" s="104"/>
      <c r="K249" s="104"/>
      <c r="L249" s="104"/>
      <c r="M249" s="104"/>
      <c r="N249" s="104"/>
      <c r="O249" s="104"/>
      <c r="P249" s="104"/>
      <c r="Q249" s="104"/>
    </row>
    <row r="250" spans="1:17" ht="15.6" customHeight="1" thickBot="1" x14ac:dyDescent="0.35">
      <c r="B250" s="87" t="s">
        <v>405</v>
      </c>
      <c r="C250" s="53">
        <v>44036</v>
      </c>
      <c r="D250" s="43"/>
      <c r="E250" s="101"/>
      <c r="F250" s="102"/>
      <c r="G250" s="103"/>
      <c r="H250" s="104"/>
      <c r="I250" s="104"/>
      <c r="J250" s="104"/>
      <c r="K250" s="104"/>
      <c r="L250" s="104"/>
      <c r="M250" s="104"/>
      <c r="N250" s="104"/>
      <c r="O250" s="104"/>
      <c r="P250" s="104"/>
      <c r="Q250" s="104"/>
    </row>
    <row r="251" spans="1:17" ht="15.6" customHeight="1" thickBot="1" x14ac:dyDescent="0.35">
      <c r="B251" s="87" t="s">
        <v>406</v>
      </c>
      <c r="C251" s="53">
        <v>44039</v>
      </c>
      <c r="D251" s="43"/>
      <c r="E251" s="101"/>
      <c r="F251" s="102"/>
      <c r="G251" s="103"/>
      <c r="H251" s="104"/>
      <c r="I251" s="104"/>
      <c r="J251" s="104"/>
      <c r="K251" s="104"/>
      <c r="L251" s="104"/>
      <c r="M251" s="104"/>
      <c r="N251" s="104"/>
      <c r="O251" s="104"/>
      <c r="P251" s="104"/>
      <c r="Q251" s="104"/>
    </row>
    <row r="252" spans="1:17" ht="15.6" customHeight="1" thickBot="1" x14ac:dyDescent="0.35">
      <c r="B252" s="87" t="s">
        <v>407</v>
      </c>
      <c r="C252" s="53">
        <v>44046</v>
      </c>
      <c r="D252" s="43"/>
      <c r="E252" s="101"/>
      <c r="F252" s="102"/>
      <c r="G252" s="103"/>
      <c r="H252" s="104"/>
      <c r="I252" s="104"/>
      <c r="J252" s="104"/>
      <c r="K252" s="104"/>
      <c r="L252" s="104"/>
      <c r="M252" s="104"/>
      <c r="N252" s="104"/>
      <c r="O252" s="104"/>
      <c r="P252" s="104"/>
      <c r="Q252" s="104"/>
    </row>
    <row r="253" spans="1:17" ht="15.6" customHeight="1" thickBot="1" x14ac:dyDescent="0.35">
      <c r="B253" s="87" t="s">
        <v>408</v>
      </c>
      <c r="C253" s="53">
        <v>44053</v>
      </c>
      <c r="D253" s="43"/>
      <c r="E253" s="101"/>
      <c r="F253" s="102"/>
      <c r="G253" s="103"/>
      <c r="H253" s="104"/>
      <c r="I253" s="104"/>
      <c r="J253" s="104"/>
      <c r="K253" s="104"/>
      <c r="L253" s="104"/>
      <c r="M253" s="104"/>
      <c r="N253" s="104"/>
      <c r="O253" s="104"/>
      <c r="P253" s="104"/>
      <c r="Q253" s="104"/>
    </row>
    <row r="254" spans="1:17" ht="15.6" customHeight="1" thickBot="1" x14ac:dyDescent="0.35">
      <c r="B254" s="87" t="s">
        <v>409</v>
      </c>
      <c r="C254" s="53">
        <v>44053</v>
      </c>
      <c r="D254" s="43"/>
      <c r="E254" s="101"/>
      <c r="F254" s="102"/>
      <c r="G254" s="103"/>
      <c r="H254" s="104"/>
      <c r="I254" s="104"/>
      <c r="J254" s="104"/>
      <c r="K254" s="104"/>
      <c r="L254" s="104"/>
      <c r="M254" s="104"/>
      <c r="N254" s="104"/>
      <c r="O254" s="104"/>
      <c r="P254" s="104"/>
      <c r="Q254" s="104"/>
    </row>
    <row r="255" spans="1:17" ht="15.6" customHeight="1" thickBot="1" x14ac:dyDescent="0.35">
      <c r="B255" s="87" t="s">
        <v>410</v>
      </c>
      <c r="C255" s="53">
        <v>44063</v>
      </c>
      <c r="D255" s="43"/>
      <c r="E255" s="101"/>
      <c r="F255" s="102"/>
      <c r="G255" s="103"/>
      <c r="H255" s="104"/>
      <c r="I255" s="104"/>
      <c r="J255" s="104"/>
      <c r="K255" s="104"/>
      <c r="L255" s="104"/>
      <c r="M255" s="104"/>
      <c r="N255" s="104"/>
      <c r="O255" s="104"/>
      <c r="P255" s="104"/>
      <c r="Q255" s="104"/>
    </row>
    <row r="256" spans="1:17" ht="15.6" customHeight="1" thickBot="1" x14ac:dyDescent="0.35">
      <c r="B256" s="87" t="s">
        <v>411</v>
      </c>
      <c r="C256" s="53">
        <v>44064</v>
      </c>
      <c r="D256" s="43"/>
      <c r="E256" s="101"/>
      <c r="F256" s="102"/>
      <c r="G256" s="103"/>
      <c r="H256" s="104"/>
      <c r="I256" s="104"/>
      <c r="J256" s="104"/>
      <c r="K256" s="104"/>
      <c r="L256" s="104"/>
      <c r="M256" s="104"/>
      <c r="N256" s="104"/>
      <c r="O256" s="104"/>
      <c r="P256" s="104"/>
      <c r="Q256" s="104"/>
    </row>
    <row r="257" spans="2:17" ht="15.6" customHeight="1" thickBot="1" x14ac:dyDescent="0.35">
      <c r="B257" s="87" t="s">
        <v>412</v>
      </c>
      <c r="C257" s="53">
        <v>44085</v>
      </c>
      <c r="D257" s="43"/>
      <c r="E257" s="101"/>
      <c r="F257" s="102"/>
      <c r="G257" s="103"/>
      <c r="H257" s="104"/>
      <c r="I257" s="104"/>
      <c r="J257" s="104"/>
      <c r="K257" s="104"/>
      <c r="L257" s="104"/>
      <c r="M257" s="104"/>
      <c r="N257" s="104"/>
      <c r="O257" s="104"/>
      <c r="P257" s="104"/>
      <c r="Q257" s="104"/>
    </row>
    <row r="258" spans="2:17" ht="15.6" customHeight="1" thickBot="1" x14ac:dyDescent="0.35">
      <c r="B258" s="87" t="s">
        <v>413</v>
      </c>
      <c r="C258" s="53">
        <v>44064</v>
      </c>
      <c r="D258" s="43"/>
      <c r="E258" s="101"/>
      <c r="F258" s="102"/>
      <c r="G258" s="103"/>
      <c r="H258" s="104"/>
      <c r="I258" s="104"/>
      <c r="J258" s="104"/>
      <c r="K258" s="104"/>
      <c r="L258" s="104"/>
      <c r="M258" s="104"/>
      <c r="N258" s="104"/>
      <c r="O258" s="104"/>
      <c r="P258" s="104"/>
      <c r="Q258" s="104"/>
    </row>
    <row r="259" spans="2:17" ht="15.6" customHeight="1" x14ac:dyDescent="0.3">
      <c r="B259" s="88" t="s">
        <v>414</v>
      </c>
      <c r="C259" s="89">
        <v>44085</v>
      </c>
      <c r="D259" s="43"/>
      <c r="E259" s="101"/>
      <c r="F259" s="102"/>
      <c r="G259" s="103"/>
      <c r="H259" s="104"/>
      <c r="I259" s="104"/>
      <c r="J259" s="104"/>
      <c r="K259" s="104"/>
      <c r="L259" s="104"/>
      <c r="M259" s="104"/>
      <c r="N259" s="104"/>
      <c r="O259" s="104"/>
      <c r="P259" s="104"/>
      <c r="Q259" s="104"/>
    </row>
    <row r="260" spans="2:17" ht="15.6" customHeight="1" x14ac:dyDescent="0.3">
      <c r="C260" s="96"/>
      <c r="D260" s="96"/>
      <c r="F260" s="97"/>
      <c r="G260" s="96"/>
    </row>
    <row r="261" spans="2:17" ht="15.6" customHeight="1" x14ac:dyDescent="0.3">
      <c r="C261" s="96"/>
      <c r="D261" s="96"/>
      <c r="F261" s="97"/>
      <c r="G261" s="96"/>
    </row>
    <row r="262" spans="2:17" ht="15.6" customHeight="1" x14ac:dyDescent="0.3">
      <c r="C262" s="96"/>
      <c r="D262" s="96"/>
      <c r="F262" s="97"/>
      <c r="G262" s="96"/>
    </row>
    <row r="263" spans="2:17" ht="15.6" customHeight="1" x14ac:dyDescent="0.3">
      <c r="C263" s="96"/>
      <c r="D263" s="96"/>
      <c r="F263" s="97"/>
      <c r="G263" s="96"/>
    </row>
    <row r="264" spans="2:17" ht="15.6" customHeight="1" x14ac:dyDescent="0.3">
      <c r="C264" s="96"/>
      <c r="D264" s="96"/>
      <c r="F264" s="97"/>
      <c r="G264" s="96"/>
    </row>
    <row r="265" spans="2:17" ht="15.6" customHeight="1" x14ac:dyDescent="0.3">
      <c r="C265" s="96"/>
      <c r="D265" s="96"/>
      <c r="F265" s="97"/>
      <c r="G265" s="96"/>
    </row>
    <row r="266" spans="2:17" ht="15.6" customHeight="1" x14ac:dyDescent="0.3">
      <c r="C266" s="96"/>
      <c r="D266" s="96"/>
      <c r="F266" s="97"/>
      <c r="G266" s="96"/>
    </row>
    <row r="267" spans="2:17" ht="15.6" customHeight="1" x14ac:dyDescent="0.3">
      <c r="C267" s="96"/>
      <c r="D267" s="96"/>
      <c r="F267" s="97"/>
      <c r="G267" s="96"/>
    </row>
    <row r="268" spans="2:17" ht="15.6" customHeight="1" x14ac:dyDescent="0.3">
      <c r="C268" s="96"/>
      <c r="D268" s="96"/>
      <c r="F268" s="105"/>
      <c r="G268" s="96"/>
    </row>
    <row r="269" spans="2:17" ht="15.6" customHeight="1" x14ac:dyDescent="0.3">
      <c r="C269" s="96"/>
      <c r="D269" s="96"/>
      <c r="F269" s="97"/>
      <c r="G269" s="96"/>
    </row>
    <row r="270" spans="2:17" ht="15.6" customHeight="1" x14ac:dyDescent="0.3">
      <c r="C270" s="96"/>
      <c r="D270" s="96"/>
      <c r="F270" s="97"/>
      <c r="G270" s="96"/>
    </row>
    <row r="271" spans="2:17" ht="15.6" customHeight="1" x14ac:dyDescent="0.3">
      <c r="C271" s="96"/>
      <c r="D271" s="96"/>
      <c r="F271" s="97"/>
      <c r="G271" s="96"/>
    </row>
    <row r="272" spans="2:17" ht="15.6" customHeight="1" x14ac:dyDescent="0.3">
      <c r="C272" s="96"/>
      <c r="D272" s="96"/>
      <c r="F272" s="97"/>
      <c r="G272" s="96"/>
    </row>
    <row r="273" spans="3:7" ht="15.6" customHeight="1" x14ac:dyDescent="0.3">
      <c r="C273" s="96"/>
      <c r="D273" s="96"/>
      <c r="F273" s="97"/>
      <c r="G273" s="96"/>
    </row>
    <row r="274" spans="3:7" ht="15.6" customHeight="1" x14ac:dyDescent="0.3">
      <c r="C274" s="96"/>
      <c r="D274" s="96"/>
      <c r="F274" s="97"/>
      <c r="G274" s="96"/>
    </row>
    <row r="275" spans="3:7" ht="15.6" customHeight="1" x14ac:dyDescent="0.3">
      <c r="C275" s="96"/>
      <c r="D275" s="96"/>
      <c r="F275" s="97"/>
      <c r="G275" s="96"/>
    </row>
    <row r="276" spans="3:7" ht="15.6" customHeight="1" x14ac:dyDescent="0.3">
      <c r="C276" s="96"/>
      <c r="D276" s="96"/>
      <c r="F276" s="97"/>
      <c r="G276" s="96"/>
    </row>
    <row r="277" spans="3:7" ht="15.6" customHeight="1" x14ac:dyDescent="0.3">
      <c r="C277" s="96"/>
      <c r="D277" s="96"/>
      <c r="F277" s="97"/>
      <c r="G277" s="96"/>
    </row>
    <row r="278" spans="3:7" ht="15.6" customHeight="1" x14ac:dyDescent="0.3">
      <c r="C278" s="96"/>
      <c r="D278" s="96"/>
      <c r="F278" s="97"/>
      <c r="G278" s="96"/>
    </row>
    <row r="279" spans="3:7" ht="15.6" customHeight="1" x14ac:dyDescent="0.3">
      <c r="C279" s="96"/>
      <c r="D279" s="96"/>
      <c r="F279" s="97"/>
      <c r="G279" s="96"/>
    </row>
    <row r="280" spans="3:7" ht="15.6" customHeight="1" x14ac:dyDescent="0.3">
      <c r="C280" s="96"/>
      <c r="D280" s="96"/>
      <c r="F280" s="97"/>
      <c r="G280" s="96"/>
    </row>
    <row r="281" spans="3:7" ht="15.6" customHeight="1" x14ac:dyDescent="0.3">
      <c r="C281" s="96"/>
      <c r="D281" s="96"/>
      <c r="F281" s="97"/>
      <c r="G281" s="96"/>
    </row>
    <row r="282" spans="3:7" ht="15.6" customHeight="1" x14ac:dyDescent="0.3">
      <c r="C282" s="96"/>
      <c r="D282" s="96"/>
      <c r="F282" s="97"/>
      <c r="G282" s="96"/>
    </row>
    <row r="283" spans="3:7" ht="15.6" customHeight="1" x14ac:dyDescent="0.3">
      <c r="C283" s="96"/>
      <c r="D283" s="96"/>
      <c r="F283" s="97"/>
      <c r="G283" s="96"/>
    </row>
    <row r="284" spans="3:7" ht="15.6" customHeight="1" x14ac:dyDescent="0.3">
      <c r="C284" s="96"/>
      <c r="D284" s="96"/>
      <c r="F284" s="97"/>
      <c r="G284" s="96"/>
    </row>
    <row r="285" spans="3:7" ht="15.6" customHeight="1" x14ac:dyDescent="0.3">
      <c r="C285" s="96"/>
      <c r="D285" s="96"/>
      <c r="F285" s="97"/>
      <c r="G285" s="96"/>
    </row>
    <row r="286" spans="3:7" ht="15.6" customHeight="1" x14ac:dyDescent="0.3">
      <c r="C286" s="96"/>
      <c r="D286" s="96"/>
      <c r="F286" s="97"/>
      <c r="G286" s="96"/>
    </row>
    <row r="287" spans="3:7" ht="15.6" customHeight="1" x14ac:dyDescent="0.3">
      <c r="C287" s="96"/>
      <c r="D287" s="96"/>
      <c r="F287" s="97"/>
      <c r="G287" s="96"/>
    </row>
    <row r="288" spans="3:7" ht="15.6" customHeight="1" x14ac:dyDescent="0.3">
      <c r="C288" s="96"/>
      <c r="D288" s="96"/>
      <c r="F288" s="97"/>
      <c r="G288" s="96"/>
    </row>
    <row r="289" spans="3:7" ht="15.6" customHeight="1" x14ac:dyDescent="0.3">
      <c r="C289" s="96"/>
      <c r="D289" s="96"/>
      <c r="F289" s="97"/>
      <c r="G289" s="96"/>
    </row>
    <row r="290" spans="3:7" ht="15.6" customHeight="1" x14ac:dyDescent="0.3">
      <c r="C290" s="96"/>
      <c r="D290" s="96"/>
      <c r="F290" s="97"/>
      <c r="G290" s="96"/>
    </row>
    <row r="291" spans="3:7" ht="15.6" customHeight="1" x14ac:dyDescent="0.3">
      <c r="C291" s="96"/>
      <c r="D291" s="96"/>
      <c r="F291" s="97"/>
      <c r="G291" s="96"/>
    </row>
    <row r="292" spans="3:7" ht="15.6" customHeight="1" x14ac:dyDescent="0.3">
      <c r="C292" s="96"/>
      <c r="D292" s="96"/>
      <c r="F292" s="97"/>
      <c r="G292" s="96"/>
    </row>
    <row r="293" spans="3:7" ht="15.6" customHeight="1" x14ac:dyDescent="0.3">
      <c r="C293" s="96"/>
      <c r="D293" s="96"/>
      <c r="F293" s="97"/>
      <c r="G293" s="96"/>
    </row>
    <row r="294" spans="3:7" ht="15.6" customHeight="1" x14ac:dyDescent="0.3">
      <c r="C294" s="96"/>
      <c r="D294" s="96"/>
      <c r="F294" s="97"/>
      <c r="G294" s="96"/>
    </row>
    <row r="295" spans="3:7" ht="15.6" customHeight="1" x14ac:dyDescent="0.3">
      <c r="C295" s="96"/>
      <c r="D295" s="96"/>
      <c r="F295" s="97"/>
      <c r="G295" s="96"/>
    </row>
    <row r="296" spans="3:7" ht="17.100000000000001" customHeight="1" x14ac:dyDescent="0.3">
      <c r="C296" s="96"/>
      <c r="D296" s="96"/>
      <c r="F296" s="97"/>
      <c r="G296" s="96"/>
    </row>
    <row r="297" spans="3:7" ht="17.100000000000001" customHeight="1" x14ac:dyDescent="0.3">
      <c r="C297" s="96"/>
      <c r="D297" s="96"/>
      <c r="F297" s="97"/>
      <c r="G297" s="96"/>
    </row>
    <row r="298" spans="3:7" ht="17.100000000000001" customHeight="1" x14ac:dyDescent="0.3">
      <c r="C298" s="96"/>
      <c r="D298" s="96"/>
      <c r="F298" s="97"/>
      <c r="G298" s="96"/>
    </row>
    <row r="299" spans="3:7" ht="17.100000000000001" customHeight="1" x14ac:dyDescent="0.3">
      <c r="C299" s="96"/>
      <c r="D299" s="96"/>
      <c r="F299" s="97"/>
      <c r="G299" s="96"/>
    </row>
    <row r="300" spans="3:7" ht="17.100000000000001" customHeight="1" x14ac:dyDescent="0.3">
      <c r="C300" s="96"/>
      <c r="D300" s="96"/>
      <c r="F300" s="97"/>
      <c r="G300" s="96"/>
    </row>
    <row r="301" spans="3:7" ht="17.100000000000001" customHeight="1" x14ac:dyDescent="0.3">
      <c r="C301" s="96"/>
      <c r="D301" s="96"/>
      <c r="F301" s="97"/>
      <c r="G301" s="96"/>
    </row>
    <row r="302" spans="3:7" ht="17.100000000000001" customHeight="1" x14ac:dyDescent="0.3">
      <c r="C302" s="96"/>
      <c r="D302" s="96"/>
      <c r="F302" s="97"/>
      <c r="G302" s="96"/>
    </row>
    <row r="303" spans="3:7" ht="17.100000000000001" customHeight="1" x14ac:dyDescent="0.3">
      <c r="C303" s="96"/>
      <c r="D303" s="96"/>
      <c r="F303" s="97"/>
      <c r="G303" s="96"/>
    </row>
    <row r="304" spans="3:7" x14ac:dyDescent="0.3">
      <c r="C304" s="96"/>
      <c r="D304" s="96"/>
      <c r="F304" s="97"/>
      <c r="G304" s="96"/>
    </row>
    <row r="305" spans="3:7" x14ac:dyDescent="0.3">
      <c r="C305" s="96"/>
      <c r="D305" s="96"/>
      <c r="F305" s="97"/>
      <c r="G305" s="96"/>
    </row>
    <row r="306" spans="3:7" x14ac:dyDescent="0.3">
      <c r="C306" s="96"/>
      <c r="D306" s="96"/>
      <c r="F306" s="97"/>
      <c r="G306" s="96"/>
    </row>
    <row r="307" spans="3:7" x14ac:dyDescent="0.3">
      <c r="C307" s="96"/>
      <c r="D307" s="96"/>
      <c r="F307" s="97"/>
      <c r="G307" s="96"/>
    </row>
    <row r="308" spans="3:7" x14ac:dyDescent="0.3">
      <c r="C308" s="96"/>
      <c r="D308" s="96"/>
      <c r="F308" s="97"/>
      <c r="G308" s="96"/>
    </row>
    <row r="309" spans="3:7" x14ac:dyDescent="0.3">
      <c r="C309" s="96"/>
      <c r="D309" s="96"/>
      <c r="F309" s="97"/>
      <c r="G309" s="96"/>
    </row>
    <row r="310" spans="3:7" x14ac:dyDescent="0.3">
      <c r="C310" s="96"/>
      <c r="D310" s="96"/>
      <c r="F310" s="97"/>
      <c r="G310" s="96"/>
    </row>
    <row r="311" spans="3:7" x14ac:dyDescent="0.3">
      <c r="C311" s="96"/>
      <c r="D311" s="96"/>
      <c r="F311" s="97"/>
      <c r="G311" s="96"/>
    </row>
    <row r="312" spans="3:7" x14ac:dyDescent="0.3">
      <c r="C312" s="96"/>
      <c r="D312" s="96"/>
      <c r="F312" s="97"/>
      <c r="G312" s="96"/>
    </row>
    <row r="313" spans="3:7" x14ac:dyDescent="0.3">
      <c r="C313" s="96"/>
      <c r="D313" s="96"/>
      <c r="F313" s="97"/>
      <c r="G313" s="96"/>
    </row>
    <row r="314" spans="3:7" x14ac:dyDescent="0.3">
      <c r="C314" s="96"/>
      <c r="D314" s="96"/>
      <c r="F314" s="97"/>
      <c r="G314" s="96"/>
    </row>
    <row r="315" spans="3:7" x14ac:dyDescent="0.3">
      <c r="C315" s="96"/>
      <c r="D315" s="96"/>
      <c r="F315" s="97"/>
      <c r="G315" s="96"/>
    </row>
    <row r="316" spans="3:7" x14ac:dyDescent="0.3">
      <c r="C316" s="96"/>
      <c r="D316" s="96"/>
      <c r="F316" s="97"/>
      <c r="G316" s="96"/>
    </row>
    <row r="317" spans="3:7" x14ac:dyDescent="0.3">
      <c r="C317" s="96"/>
      <c r="D317" s="96"/>
      <c r="F317" s="97"/>
      <c r="G317" s="96"/>
    </row>
    <row r="318" spans="3:7" x14ac:dyDescent="0.3">
      <c r="C318" s="96"/>
      <c r="D318" s="96"/>
      <c r="F318" s="97"/>
      <c r="G318" s="96"/>
    </row>
  </sheetData>
  <conditionalFormatting sqref="G158 G83 G92 G104 G178 G53 G61 G63 G118 G121 G125 G133 G136 G141 G151 G160 G162 G164 G166 G184 G72:G73 G94:G95 F94 G113:G114 F113 G127:G128 F127 G143:G144 F143 G168:G169 F168 G174:G175 F174 G191:G192 F191">
    <cfRule type="cellIs" dxfId="11" priority="5" operator="equal">
      <formula>$C$3</formula>
    </cfRule>
    <cfRule type="cellIs" dxfId="10" priority="6" operator="equal">
      <formula>$C$2</formula>
    </cfRule>
  </conditionalFormatting>
  <conditionalFormatting sqref="F175 F158 F73 F61 F53 F95 F114 F128 F144 F169 F192 F214 F269:F1048576 F83 F92 F104 F178 F2:F4 F118 F121 F125 F133 F136 F141 F151 F160 F162 F164 F166 F184 F194 F197 F245:F267">
    <cfRule type="containsText" dxfId="9" priority="3" operator="containsText" text="Due for completion">
      <formula>NOT(ISERROR(SEARCH("Due for completion",F2)))</formula>
    </cfRule>
    <cfRule type="containsText" dxfId="8" priority="4" operator="containsText" text="Overdue">
      <formula>NOT(ISERROR(SEARCH("Overdue",F2)))</formula>
    </cfRule>
  </conditionalFormatting>
  <conditionalFormatting sqref="F243">
    <cfRule type="containsText" dxfId="7" priority="1" operator="containsText" text="Due for completion">
      <formula>NOT(ISERROR(SEARCH("Due for completion",F243)))</formula>
    </cfRule>
    <cfRule type="containsText" dxfId="6" priority="2" operator="containsText" text="Overdue">
      <formula>NOT(ISERROR(SEARCH("Overdue",F243)))</formula>
    </cfRule>
  </conditionalFormatting>
  <dataValidations count="3">
    <dataValidation type="list" allowBlank="1" showInputMessage="1" showErrorMessage="1" sqref="G12:G13">
      <formula1>C$2:C$4</formula1>
    </dataValidation>
    <dataValidation type="list" allowBlank="1" showInputMessage="1" showErrorMessage="1" sqref="G114">
      <formula1>$C$2:$C$3</formula1>
    </dataValidation>
    <dataValidation type="list" allowBlank="1" showInputMessage="1" showErrorMessage="1" sqref="G128:G259 G7:G11 G64:G71 G115:G126 G74:G93 G23:G33 G39:G45 G47:G53 G55:G61 G96:G112 G14:G21 G35:G37">
      <formula1>$C$2:$C$4</formula1>
    </dataValidation>
  </dataValidations>
  <pageMargins left="0.23622047244094491" right="0.23622047244094491" top="0.94488188976377963" bottom="0.74803149606299213" header="0.31496062992125984" footer="0.31496062992125984"/>
  <pageSetup paperSize="8" scale="46" fitToHeight="0" orientation="landscape" r:id="rId1"/>
  <headerFooter>
    <oddHeader>&amp;C&amp;"Arial,Regular"&amp;12UNCLASSIFIED&amp;R
&amp;"Arial,Regular"&amp;9Department of Finance
 Financial Statements Better Practice Guide 
 Example: Financial statements project plan</oddHeader>
  </headerFooter>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317"/>
  <sheetViews>
    <sheetView showGridLines="0" tabSelected="1" zoomScale="70" zoomScaleNormal="70" workbookViewId="0">
      <pane xSplit="5" ySplit="6" topLeftCell="F7" activePane="bottomRight" state="frozen"/>
      <selection pane="topRight" activeCell="A61" sqref="A61:A64"/>
      <selection pane="bottomLeft" activeCell="A61" sqref="A61:A64"/>
      <selection pane="bottomRight" activeCell="F38" sqref="F38"/>
    </sheetView>
  </sheetViews>
  <sheetFormatPr defaultColWidth="9.109375" defaultRowHeight="15.6" outlineLevelRow="1" outlineLevelCol="1" x14ac:dyDescent="0.3"/>
  <cols>
    <col min="1" max="1" width="10" style="35" customWidth="1"/>
    <col min="2" max="2" width="65.44140625" style="43" customWidth="1"/>
    <col min="3" max="3" width="29.6640625" style="44" customWidth="1"/>
    <col min="4" max="4" width="34" style="44" bestFit="1" customWidth="1"/>
    <col min="5" max="5" width="5.109375" style="44" hidden="1" customWidth="1"/>
    <col min="6" max="6" width="12.88671875" style="106" customWidth="1"/>
    <col min="7" max="7" width="11.5546875" style="44" bestFit="1" customWidth="1"/>
    <col min="8" max="8" width="37.88671875" style="43" customWidth="1"/>
    <col min="9" max="9" width="40.33203125" style="43" bestFit="1" customWidth="1"/>
    <col min="10" max="10" width="26.33203125" style="43" customWidth="1"/>
    <col min="11" max="11" width="26.5546875" style="43" customWidth="1" outlineLevel="1"/>
    <col min="12" max="12" width="18.109375" style="43" customWidth="1" outlineLevel="1"/>
    <col min="13" max="13" width="21.33203125" style="43" customWidth="1" outlineLevel="1"/>
    <col min="14" max="14" width="21.88671875" style="43" customWidth="1" outlineLevel="1"/>
    <col min="15" max="15" width="22.5546875" style="43" customWidth="1" outlineLevel="1"/>
    <col min="16" max="16" width="18.44140625" style="43" customWidth="1" outlineLevel="1"/>
    <col min="17" max="17" width="55.6640625" style="43" customWidth="1" outlineLevel="1"/>
    <col min="18" max="36" width="10" style="43" customWidth="1"/>
    <col min="37" max="37" width="2.5546875" style="43" customWidth="1"/>
    <col min="38" max="38" width="14.44140625" style="43" hidden="1" customWidth="1"/>
    <col min="39" max="39" width="13.5546875" style="43" hidden="1" customWidth="1"/>
    <col min="40" max="40" width="14.5546875" style="43" hidden="1" customWidth="1"/>
    <col min="41" max="41" width="18" style="43" hidden="1" customWidth="1"/>
    <col min="42" max="42" width="18.44140625" style="43" hidden="1" customWidth="1"/>
    <col min="43" max="43" width="17.5546875" style="43" hidden="1" customWidth="1"/>
    <col min="44" max="16384" width="9.109375" style="43"/>
  </cols>
  <sheetData>
    <row r="2" spans="1:44" ht="14.85" customHeight="1" x14ac:dyDescent="0.3">
      <c r="B2" s="2" t="s">
        <v>150</v>
      </c>
      <c r="C2" s="36" t="s">
        <v>28</v>
      </c>
      <c r="D2" s="37"/>
      <c r="E2" s="38"/>
      <c r="F2" s="39"/>
      <c r="G2" s="43" t="s">
        <v>151</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1"/>
      <c r="AP2" s="41"/>
      <c r="AQ2" s="41"/>
      <c r="AR2" s="42"/>
    </row>
    <row r="3" spans="1:44" ht="14.85" customHeight="1" x14ac:dyDescent="0.3">
      <c r="C3" s="44" t="s">
        <v>152</v>
      </c>
      <c r="D3" s="45"/>
      <c r="E3" s="45"/>
      <c r="F3" s="46"/>
      <c r="G3" s="43" t="s">
        <v>153</v>
      </c>
      <c r="AR3" s="42"/>
    </row>
    <row r="4" spans="1:44" ht="21" x14ac:dyDescent="0.4">
      <c r="B4" s="47" t="s">
        <v>415</v>
      </c>
      <c r="C4" s="44" t="s">
        <v>543</v>
      </c>
      <c r="D4" s="48"/>
      <c r="E4" s="48"/>
      <c r="F4" s="49"/>
      <c r="G4" s="50"/>
    </row>
    <row r="5" spans="1:44" ht="31.8" thickBot="1" x14ac:dyDescent="0.3">
      <c r="A5" s="17" t="s">
        <v>156</v>
      </c>
      <c r="B5" s="17" t="s">
        <v>157</v>
      </c>
      <c r="C5" s="17" t="s">
        <v>158</v>
      </c>
      <c r="D5" s="17" t="s">
        <v>159</v>
      </c>
      <c r="E5" s="17" t="s">
        <v>160</v>
      </c>
      <c r="F5" s="17" t="s">
        <v>151</v>
      </c>
      <c r="G5" s="17" t="s">
        <v>161</v>
      </c>
      <c r="H5" s="17" t="s">
        <v>162</v>
      </c>
      <c r="I5" s="17" t="s">
        <v>163</v>
      </c>
      <c r="J5" s="17" t="s">
        <v>164</v>
      </c>
      <c r="K5" s="17" t="s">
        <v>165</v>
      </c>
      <c r="L5" s="17" t="s">
        <v>166</v>
      </c>
      <c r="M5" s="17" t="s">
        <v>167</v>
      </c>
      <c r="N5" s="17" t="s">
        <v>168</v>
      </c>
      <c r="O5" s="17" t="s">
        <v>169</v>
      </c>
      <c r="P5" s="17" t="s">
        <v>170</v>
      </c>
      <c r="Q5" s="17" t="s">
        <v>171</v>
      </c>
    </row>
    <row r="6" spans="1:44" ht="15.6" customHeight="1" thickBot="1" x14ac:dyDescent="0.3">
      <c r="A6" s="51" t="str">
        <f>0+1&amp;"."</f>
        <v>1.</v>
      </c>
      <c r="B6" s="51" t="s">
        <v>172</v>
      </c>
      <c r="C6" s="52">
        <f>MIN(C7:C21)</f>
        <v>44713</v>
      </c>
      <c r="D6" s="52">
        <f>MAX(D7:D21)</f>
        <v>44757</v>
      </c>
      <c r="E6" s="51"/>
      <c r="F6" s="51"/>
      <c r="G6" s="51"/>
      <c r="H6" s="51"/>
      <c r="I6" s="51"/>
      <c r="J6" s="51"/>
      <c r="K6" s="51"/>
      <c r="L6" s="51"/>
      <c r="M6" s="51"/>
      <c r="N6" s="51"/>
      <c r="O6" s="51"/>
      <c r="P6" s="51"/>
      <c r="Q6" s="51"/>
      <c r="R6" s="40"/>
    </row>
    <row r="7" spans="1:44" ht="15.6" customHeight="1" thickBot="1" x14ac:dyDescent="0.35">
      <c r="B7" s="122" t="s">
        <v>542</v>
      </c>
      <c r="C7" s="53">
        <v>44713</v>
      </c>
      <c r="D7" s="53">
        <v>44741</v>
      </c>
      <c r="E7" s="12">
        <f t="shared" ref="E7:E16" si="0">IF(D7="","",(+D7-$E$5))</f>
        <v>1239</v>
      </c>
      <c r="F7" s="12" t="str">
        <f t="shared" ref="F7:F16" si="1">IF(G7="Completed","",IF(E7&lt;0,"Overdue",""))</f>
        <v/>
      </c>
      <c r="G7" s="12"/>
      <c r="H7" s="12"/>
      <c r="I7" s="12"/>
      <c r="J7" s="12"/>
      <c r="K7" s="12"/>
      <c r="L7" s="12"/>
      <c r="M7" s="12"/>
      <c r="N7" s="12"/>
      <c r="O7" s="12"/>
      <c r="P7" s="12"/>
      <c r="Q7" s="54"/>
      <c r="R7" s="40"/>
    </row>
    <row r="8" spans="1:44" ht="15.6" customHeight="1" thickBot="1" x14ac:dyDescent="0.35">
      <c r="B8" s="117" t="s">
        <v>545</v>
      </c>
      <c r="C8" s="53">
        <v>44713</v>
      </c>
      <c r="D8" s="53">
        <v>44727</v>
      </c>
      <c r="E8" s="12">
        <f t="shared" si="0"/>
        <v>1225</v>
      </c>
      <c r="F8" s="12" t="str">
        <f t="shared" si="1"/>
        <v/>
      </c>
      <c r="G8" s="12"/>
      <c r="H8" s="12"/>
      <c r="I8" s="12"/>
      <c r="J8" s="12"/>
      <c r="K8" s="12"/>
      <c r="L8" s="12"/>
      <c r="M8" s="12"/>
      <c r="N8" s="12"/>
      <c r="O8" s="12"/>
      <c r="P8" s="12"/>
      <c r="Q8" s="54"/>
      <c r="R8" s="40"/>
    </row>
    <row r="9" spans="1:44" ht="16.2" thickBot="1" x14ac:dyDescent="0.35">
      <c r="B9" s="12" t="s">
        <v>180</v>
      </c>
      <c r="C9" s="53">
        <v>44728</v>
      </c>
      <c r="D9" s="53">
        <v>44739</v>
      </c>
      <c r="E9" s="12">
        <f t="shared" si="0"/>
        <v>1237</v>
      </c>
      <c r="F9" s="12" t="str">
        <f t="shared" si="1"/>
        <v/>
      </c>
      <c r="G9" s="12"/>
      <c r="H9" s="12"/>
      <c r="I9" s="12"/>
      <c r="J9" s="12"/>
      <c r="K9" s="12"/>
      <c r="L9" s="12"/>
      <c r="M9" s="12"/>
      <c r="N9" s="12"/>
      <c r="O9" s="12"/>
      <c r="P9" s="12"/>
      <c r="Q9" s="54"/>
      <c r="R9" s="40"/>
    </row>
    <row r="10" spans="1:44" ht="16.2" thickBot="1" x14ac:dyDescent="0.35">
      <c r="B10" s="12" t="s">
        <v>183</v>
      </c>
      <c r="C10" s="53">
        <v>44728</v>
      </c>
      <c r="D10" s="53">
        <v>44741</v>
      </c>
      <c r="E10" s="12">
        <f t="shared" si="0"/>
        <v>1239</v>
      </c>
      <c r="F10" s="12" t="str">
        <f t="shared" si="1"/>
        <v/>
      </c>
      <c r="G10" s="12"/>
      <c r="H10" s="12"/>
      <c r="I10" s="12"/>
      <c r="J10" s="12"/>
      <c r="K10" s="12"/>
      <c r="L10" s="12"/>
      <c r="M10" s="12"/>
      <c r="N10" s="12"/>
      <c r="O10" s="12"/>
      <c r="P10" s="12"/>
      <c r="Q10" s="54"/>
      <c r="R10" s="40"/>
    </row>
    <row r="11" spans="1:44" ht="15.6" customHeight="1" thickBot="1" x14ac:dyDescent="0.35">
      <c r="B11" s="12" t="s">
        <v>546</v>
      </c>
      <c r="C11" s="53">
        <v>44728</v>
      </c>
      <c r="D11" s="53">
        <v>44741</v>
      </c>
      <c r="E11" s="12">
        <f t="shared" si="0"/>
        <v>1239</v>
      </c>
      <c r="F11" s="12" t="str">
        <f t="shared" si="1"/>
        <v/>
      </c>
      <c r="G11" s="12"/>
      <c r="H11" s="12"/>
      <c r="I11" s="12"/>
      <c r="J11" s="12"/>
      <c r="K11" s="12"/>
      <c r="L11" s="12"/>
      <c r="M11" s="12"/>
      <c r="N11" s="12"/>
      <c r="O11" s="12"/>
      <c r="P11" s="12"/>
      <c r="Q11" s="54"/>
      <c r="R11" s="40"/>
    </row>
    <row r="12" spans="1:44" ht="16.2" thickBot="1" x14ac:dyDescent="0.35">
      <c r="B12" s="12" t="s">
        <v>186</v>
      </c>
      <c r="C12" s="53">
        <v>44728</v>
      </c>
      <c r="D12" s="53">
        <v>44757</v>
      </c>
      <c r="E12" s="12">
        <f t="shared" si="0"/>
        <v>1255</v>
      </c>
      <c r="F12" s="12" t="str">
        <f t="shared" si="1"/>
        <v/>
      </c>
      <c r="G12" s="12"/>
      <c r="H12" s="12"/>
      <c r="I12" s="12"/>
      <c r="J12" s="12"/>
      <c r="K12" s="12"/>
      <c r="L12" s="12"/>
      <c r="M12" s="12"/>
      <c r="N12" s="12"/>
      <c r="O12" s="12"/>
      <c r="P12" s="12"/>
      <c r="Q12" s="54"/>
      <c r="R12" s="40"/>
    </row>
    <row r="13" spans="1:44" ht="15.6" customHeight="1" thickBot="1" x14ac:dyDescent="0.35">
      <c r="B13" s="12" t="s">
        <v>188</v>
      </c>
      <c r="C13" s="53">
        <v>44729</v>
      </c>
      <c r="D13" s="53">
        <v>44741</v>
      </c>
      <c r="E13" s="12">
        <f t="shared" si="0"/>
        <v>1239</v>
      </c>
      <c r="F13" s="12" t="str">
        <f t="shared" si="1"/>
        <v/>
      </c>
      <c r="G13" s="12"/>
      <c r="H13" s="12"/>
      <c r="I13" s="12"/>
      <c r="J13" s="12"/>
      <c r="K13" s="12"/>
      <c r="L13" s="12"/>
      <c r="M13" s="12"/>
      <c r="N13" s="12"/>
      <c r="O13" s="12"/>
      <c r="P13" s="12"/>
      <c r="Q13" s="54"/>
      <c r="R13" s="40"/>
    </row>
    <row r="14" spans="1:44" ht="16.2" thickBot="1" x14ac:dyDescent="0.35">
      <c r="B14" s="12" t="s">
        <v>189</v>
      </c>
      <c r="C14" s="53">
        <v>44729</v>
      </c>
      <c r="D14" s="53">
        <v>44741</v>
      </c>
      <c r="E14" s="12">
        <f t="shared" si="0"/>
        <v>1239</v>
      </c>
      <c r="F14" s="12" t="str">
        <f t="shared" si="1"/>
        <v/>
      </c>
      <c r="G14" s="12"/>
      <c r="H14" s="12"/>
      <c r="I14" s="12"/>
      <c r="J14" s="12"/>
      <c r="K14" s="12"/>
      <c r="L14" s="12"/>
      <c r="M14" s="12"/>
      <c r="N14" s="12"/>
      <c r="O14" s="12"/>
      <c r="P14" s="12"/>
      <c r="Q14" s="54"/>
      <c r="R14" s="40"/>
    </row>
    <row r="15" spans="1:44" ht="15.6" customHeight="1" thickBot="1" x14ac:dyDescent="0.35">
      <c r="B15" s="12" t="s">
        <v>190</v>
      </c>
      <c r="C15" s="53">
        <v>44727</v>
      </c>
      <c r="D15" s="53">
        <v>44741</v>
      </c>
      <c r="E15" s="12">
        <f t="shared" si="0"/>
        <v>1239</v>
      </c>
      <c r="F15" s="12" t="str">
        <f t="shared" si="1"/>
        <v/>
      </c>
      <c r="G15" s="12"/>
      <c r="H15" s="12"/>
      <c r="I15" s="12"/>
      <c r="J15" s="12"/>
      <c r="K15" s="12"/>
      <c r="L15" s="12"/>
      <c r="M15" s="12"/>
      <c r="N15" s="12"/>
      <c r="O15" s="12"/>
      <c r="P15" s="12"/>
      <c r="Q15" s="54"/>
      <c r="R15" s="40"/>
    </row>
    <row r="16" spans="1:44" ht="15.6" customHeight="1" thickBot="1" x14ac:dyDescent="0.35">
      <c r="B16" s="12" t="s">
        <v>416</v>
      </c>
      <c r="C16" s="53">
        <v>44729</v>
      </c>
      <c r="D16" s="53">
        <v>44741</v>
      </c>
      <c r="E16" s="12">
        <f t="shared" si="0"/>
        <v>1239</v>
      </c>
      <c r="F16" s="12" t="str">
        <f t="shared" si="1"/>
        <v/>
      </c>
      <c r="G16" s="12"/>
      <c r="H16" s="12"/>
      <c r="I16" s="12"/>
      <c r="J16" s="12"/>
      <c r="K16" s="12"/>
      <c r="L16" s="12"/>
      <c r="M16" s="12"/>
      <c r="N16" s="12"/>
      <c r="O16" s="12"/>
      <c r="P16" s="12"/>
      <c r="Q16" s="54"/>
      <c r="R16" s="40"/>
    </row>
    <row r="17" spans="1:18" ht="15.6" customHeight="1" thickBot="1" x14ac:dyDescent="0.35">
      <c r="B17" s="12" t="s">
        <v>200</v>
      </c>
      <c r="C17" s="53">
        <v>44729</v>
      </c>
      <c r="D17" s="53">
        <v>44741</v>
      </c>
      <c r="E17" s="12">
        <f>IF(D17="","",(+D17-$E$5))</f>
        <v>1239</v>
      </c>
      <c r="F17" s="12" t="str">
        <f>IF(G17="Completed","",IF(E17&lt;0,"Overdue",""))</f>
        <v/>
      </c>
      <c r="G17" s="12"/>
      <c r="H17" s="12"/>
      <c r="I17" s="12"/>
      <c r="J17" s="12"/>
      <c r="K17" s="12"/>
      <c r="L17" s="12"/>
      <c r="M17" s="12"/>
      <c r="N17" s="12"/>
      <c r="O17" s="12"/>
      <c r="P17" s="12"/>
      <c r="Q17" s="54"/>
      <c r="R17" s="40"/>
    </row>
    <row r="18" spans="1:18" ht="15.6" customHeight="1" thickBot="1" x14ac:dyDescent="0.35">
      <c r="B18" s="123" t="s">
        <v>544</v>
      </c>
      <c r="C18" s="124">
        <v>44734</v>
      </c>
      <c r="D18" s="125">
        <v>44741</v>
      </c>
      <c r="E18" s="12">
        <f>IF(D18="","",(+D18-$E$5))</f>
        <v>1239</v>
      </c>
      <c r="F18" s="12" t="str">
        <f>IF(G18="Completed","",IF(E18&lt;0,"Overdue",""))</f>
        <v/>
      </c>
      <c r="G18" s="12"/>
      <c r="H18" s="12"/>
      <c r="I18" s="12"/>
      <c r="J18" s="12"/>
      <c r="K18" s="12"/>
      <c r="L18" s="12"/>
      <c r="M18" s="12"/>
      <c r="N18" s="12"/>
      <c r="O18" s="12"/>
      <c r="P18" s="12"/>
      <c r="Q18" s="54"/>
      <c r="R18" s="40"/>
    </row>
    <row r="19" spans="1:18" ht="15.6" customHeight="1" thickBot="1" x14ac:dyDescent="0.35">
      <c r="B19" s="12" t="s">
        <v>191</v>
      </c>
      <c r="C19" s="53">
        <v>44741</v>
      </c>
      <c r="D19" s="53">
        <v>44743</v>
      </c>
      <c r="E19" s="12">
        <f>IF(D19="","",(+D19-$E$5))</f>
        <v>1241</v>
      </c>
      <c r="F19" s="12" t="str">
        <f>IF(G19="Completed","",IF(E19&lt;0,"Overdue",""))</f>
        <v/>
      </c>
      <c r="G19" s="12"/>
      <c r="H19" s="12"/>
      <c r="I19" s="12"/>
      <c r="J19" s="12"/>
      <c r="K19" s="12"/>
      <c r="L19" s="12"/>
      <c r="M19" s="12"/>
      <c r="N19" s="12"/>
      <c r="O19" s="12"/>
      <c r="P19" s="12"/>
      <c r="Q19" s="54"/>
      <c r="R19" s="40"/>
    </row>
    <row r="20" spans="1:18" ht="15.6" customHeight="1" thickBot="1" x14ac:dyDescent="0.35">
      <c r="B20" s="12" t="s">
        <v>194</v>
      </c>
      <c r="C20" s="53">
        <v>44746</v>
      </c>
      <c r="D20" s="53">
        <v>44750</v>
      </c>
      <c r="E20" s="12">
        <f>IF(D20="","",(+D20-$E$5))</f>
        <v>1248</v>
      </c>
      <c r="F20" s="12" t="str">
        <f>IF(G20="Completed","",IF(E20&lt;0,"Overdue",""))</f>
        <v/>
      </c>
      <c r="G20" s="12"/>
      <c r="H20" s="12"/>
      <c r="I20" s="12"/>
      <c r="J20" s="12"/>
      <c r="K20" s="12"/>
      <c r="L20" s="12"/>
      <c r="M20" s="12"/>
      <c r="N20" s="12"/>
      <c r="O20" s="12"/>
      <c r="P20" s="12"/>
      <c r="Q20" s="54"/>
      <c r="R20" s="40"/>
    </row>
    <row r="21" spans="1:18" ht="15.6" customHeight="1" thickBot="1" x14ac:dyDescent="0.35">
      <c r="B21" s="12" t="s">
        <v>197</v>
      </c>
      <c r="C21" s="53">
        <v>44746</v>
      </c>
      <c r="D21" s="53">
        <v>44750</v>
      </c>
      <c r="E21" s="12">
        <f>IF(D21="","",(+D21-$E$5))</f>
        <v>1248</v>
      </c>
      <c r="F21" s="12" t="str">
        <f>IF(G21="Completed","",IF(E21&lt;0,"Overdue",""))</f>
        <v/>
      </c>
      <c r="G21" s="12"/>
      <c r="H21" s="12"/>
      <c r="I21" s="12"/>
      <c r="J21" s="12"/>
      <c r="K21" s="12"/>
      <c r="L21" s="12"/>
      <c r="M21" s="12"/>
      <c r="N21" s="12"/>
      <c r="O21" s="12"/>
      <c r="P21" s="12"/>
      <c r="Q21" s="54"/>
      <c r="R21" s="40"/>
    </row>
    <row r="22" spans="1:18" ht="15.6" customHeight="1" thickBot="1" x14ac:dyDescent="0.3">
      <c r="A22" s="51" t="str">
        <f>+A6+1&amp;"."</f>
        <v>2.</v>
      </c>
      <c r="B22" s="51" t="s">
        <v>201</v>
      </c>
      <c r="C22" s="52">
        <f>MIN(C23:C33)</f>
        <v>44736</v>
      </c>
      <c r="D22" s="52">
        <f>MAX(D23:D33)</f>
        <v>44748</v>
      </c>
      <c r="E22" s="51"/>
      <c r="F22" s="51"/>
      <c r="G22" s="51"/>
      <c r="H22" s="51"/>
      <c r="I22" s="51"/>
      <c r="J22" s="51"/>
      <c r="K22" s="51"/>
      <c r="L22" s="51"/>
      <c r="M22" s="51"/>
      <c r="N22" s="51"/>
      <c r="O22" s="51"/>
      <c r="P22" s="51"/>
      <c r="Q22" s="51"/>
      <c r="R22" s="40"/>
    </row>
    <row r="23" spans="1:18" ht="15.6" customHeight="1" thickBot="1" x14ac:dyDescent="0.35">
      <c r="B23" s="12" t="s">
        <v>202</v>
      </c>
      <c r="C23" s="53">
        <v>44736</v>
      </c>
      <c r="D23" s="53">
        <v>44739</v>
      </c>
      <c r="E23" s="12">
        <f t="shared" ref="E23:E33" si="2">IF(D23="","",(+D23-$E$5))</f>
        <v>1237</v>
      </c>
      <c r="F23" s="12" t="str">
        <f t="shared" ref="F23:F33" si="3">IF(G23="Completed","",IF(E23&lt;0,"Overdue",""))</f>
        <v/>
      </c>
      <c r="G23" s="12"/>
      <c r="H23" s="12"/>
      <c r="I23" s="12"/>
      <c r="J23" s="12"/>
      <c r="K23" s="12"/>
      <c r="L23" s="12"/>
      <c r="M23" s="12"/>
      <c r="N23" s="12"/>
      <c r="O23" s="12"/>
      <c r="P23" s="12"/>
      <c r="Q23" s="54"/>
      <c r="R23" s="40"/>
    </row>
    <row r="24" spans="1:18" ht="15.6" customHeight="1" thickBot="1" x14ac:dyDescent="0.35">
      <c r="B24" s="117" t="s">
        <v>547</v>
      </c>
      <c r="C24" s="53">
        <v>44741</v>
      </c>
      <c r="D24" s="53">
        <v>44741</v>
      </c>
      <c r="E24" s="12">
        <f>IF(D24="","",(+D24-$E$5))</f>
        <v>1239</v>
      </c>
      <c r="F24" s="12" t="str">
        <f>IF(G24="Completed","",IF(E24&lt;0,"Overdue",""))</f>
        <v/>
      </c>
      <c r="G24" s="12"/>
      <c r="H24" s="12"/>
      <c r="I24" s="12"/>
      <c r="J24" s="12"/>
      <c r="K24" s="12"/>
      <c r="L24" s="12"/>
      <c r="M24" s="12"/>
      <c r="N24" s="12"/>
      <c r="O24" s="12"/>
      <c r="P24" s="12"/>
      <c r="Q24" s="54"/>
    </row>
    <row r="25" spans="1:18" ht="15.6" customHeight="1" thickBot="1" x14ac:dyDescent="0.35">
      <c r="B25" s="12" t="s">
        <v>207</v>
      </c>
      <c r="C25" s="53">
        <v>44741</v>
      </c>
      <c r="D25" s="53">
        <v>44741</v>
      </c>
      <c r="E25" s="12">
        <f>IF(D25="","",(+D25-$E$5))</f>
        <v>1239</v>
      </c>
      <c r="F25" s="12" t="str">
        <f>IF(G25="Completed","",IF(E25&lt;0,"Overdue",""))</f>
        <v/>
      </c>
      <c r="G25" s="12"/>
      <c r="H25" s="12"/>
      <c r="I25" s="12"/>
      <c r="J25" s="12"/>
      <c r="K25" s="12"/>
      <c r="L25" s="12"/>
      <c r="M25" s="12"/>
      <c r="N25" s="12"/>
      <c r="O25" s="12"/>
      <c r="P25" s="12"/>
      <c r="Q25" s="54"/>
      <c r="R25" s="40"/>
    </row>
    <row r="26" spans="1:18" ht="15.6" customHeight="1" thickBot="1" x14ac:dyDescent="0.35">
      <c r="B26" s="12" t="s">
        <v>208</v>
      </c>
      <c r="C26" s="53">
        <v>44741</v>
      </c>
      <c r="D26" s="53">
        <v>44741</v>
      </c>
      <c r="E26" s="12">
        <f>IF(D26="","",(+D26-$E$5))</f>
        <v>1239</v>
      </c>
      <c r="F26" s="12" t="str">
        <f>IF(G26="Completed","",IF(E26&lt;0,"Overdue",""))</f>
        <v/>
      </c>
      <c r="G26" s="12"/>
      <c r="H26" s="12"/>
      <c r="I26" s="12"/>
      <c r="J26" s="12"/>
      <c r="K26" s="12"/>
      <c r="L26" s="12"/>
      <c r="M26" s="12"/>
      <c r="N26" s="12"/>
      <c r="O26" s="12"/>
      <c r="P26" s="12"/>
      <c r="Q26" s="54"/>
      <c r="R26" s="40"/>
    </row>
    <row r="27" spans="1:18" ht="15.6" customHeight="1" thickBot="1" x14ac:dyDescent="0.35">
      <c r="B27" s="12" t="s">
        <v>209</v>
      </c>
      <c r="C27" s="53">
        <v>44741</v>
      </c>
      <c r="D27" s="53">
        <v>44741</v>
      </c>
      <c r="E27" s="12">
        <f>IF(D27="","",(+D27-$E$5))</f>
        <v>1239</v>
      </c>
      <c r="F27" s="12" t="str">
        <f>IF(G27="Completed","",IF(E27&lt;0,"Overdue",""))</f>
        <v/>
      </c>
      <c r="G27" s="12"/>
      <c r="H27" s="12"/>
      <c r="I27" s="12"/>
      <c r="J27" s="12"/>
      <c r="K27" s="12"/>
      <c r="L27" s="12"/>
      <c r="M27" s="12"/>
      <c r="N27" s="12"/>
      <c r="O27" s="12"/>
      <c r="P27" s="12"/>
      <c r="Q27" s="54"/>
      <c r="R27" s="40"/>
    </row>
    <row r="28" spans="1:18" ht="15.6" customHeight="1" thickBot="1" x14ac:dyDescent="0.35">
      <c r="B28" s="12" t="s">
        <v>204</v>
      </c>
      <c r="C28" s="53">
        <v>44742</v>
      </c>
      <c r="D28" s="53">
        <v>44742</v>
      </c>
      <c r="E28" s="12">
        <f t="shared" si="2"/>
        <v>1240</v>
      </c>
      <c r="F28" s="12" t="str">
        <f t="shared" si="3"/>
        <v/>
      </c>
      <c r="G28" s="12"/>
      <c r="H28" s="12"/>
      <c r="I28" s="12"/>
      <c r="J28" s="12"/>
      <c r="K28" s="12"/>
      <c r="L28" s="12"/>
      <c r="M28" s="12"/>
      <c r="N28" s="12"/>
      <c r="O28" s="12"/>
      <c r="P28" s="12"/>
      <c r="Q28" s="54"/>
      <c r="R28" s="40"/>
    </row>
    <row r="29" spans="1:18" ht="15" customHeight="1" thickBot="1" x14ac:dyDescent="0.35">
      <c r="B29" s="12" t="s">
        <v>205</v>
      </c>
      <c r="C29" s="53">
        <v>44746</v>
      </c>
      <c r="D29" s="53">
        <v>44746</v>
      </c>
      <c r="E29" s="12">
        <f t="shared" si="2"/>
        <v>1244</v>
      </c>
      <c r="F29" s="12" t="str">
        <f t="shared" si="3"/>
        <v/>
      </c>
      <c r="G29" s="12"/>
      <c r="H29" s="12"/>
      <c r="I29" s="12"/>
      <c r="J29" s="12"/>
      <c r="K29" s="12"/>
      <c r="L29" s="12"/>
      <c r="M29" s="12"/>
      <c r="N29" s="12"/>
      <c r="O29" s="12"/>
      <c r="P29" s="12"/>
      <c r="Q29" s="54"/>
      <c r="R29" s="40"/>
    </row>
    <row r="30" spans="1:18" ht="15.6" customHeight="1" thickBot="1" x14ac:dyDescent="0.35">
      <c r="B30" s="12" t="s">
        <v>210</v>
      </c>
      <c r="C30" s="53">
        <v>44746</v>
      </c>
      <c r="D30" s="53">
        <v>44746</v>
      </c>
      <c r="E30" s="12">
        <f t="shared" si="2"/>
        <v>1244</v>
      </c>
      <c r="F30" s="12" t="str">
        <f t="shared" si="3"/>
        <v/>
      </c>
      <c r="G30" s="12"/>
      <c r="H30" s="12"/>
      <c r="I30" s="12"/>
      <c r="J30" s="12"/>
      <c r="K30" s="12"/>
      <c r="L30" s="12"/>
      <c r="M30" s="12"/>
      <c r="N30" s="12"/>
      <c r="O30" s="12"/>
      <c r="P30" s="12"/>
      <c r="Q30" s="54"/>
      <c r="R30" s="40"/>
    </row>
    <row r="31" spans="1:18" ht="15.6" customHeight="1" thickBot="1" x14ac:dyDescent="0.35">
      <c r="B31" s="12" t="s">
        <v>211</v>
      </c>
      <c r="C31" s="53">
        <v>44746</v>
      </c>
      <c r="D31" s="53">
        <v>44746</v>
      </c>
      <c r="E31" s="12">
        <f t="shared" si="2"/>
        <v>1244</v>
      </c>
      <c r="F31" s="12" t="str">
        <f t="shared" si="3"/>
        <v/>
      </c>
      <c r="G31" s="12"/>
      <c r="H31" s="12"/>
      <c r="I31" s="12"/>
      <c r="J31" s="12"/>
      <c r="K31" s="12"/>
      <c r="L31" s="12"/>
      <c r="M31" s="12"/>
      <c r="N31" s="12"/>
      <c r="O31" s="12"/>
      <c r="P31" s="12"/>
      <c r="Q31" s="54"/>
      <c r="R31" s="40"/>
    </row>
    <row r="32" spans="1:18" ht="16.2" thickBot="1" x14ac:dyDescent="0.35">
      <c r="B32" s="117" t="s">
        <v>417</v>
      </c>
      <c r="C32" s="53">
        <v>44746</v>
      </c>
      <c r="D32" s="53">
        <v>44746</v>
      </c>
      <c r="E32" s="12">
        <f t="shared" si="2"/>
        <v>1244</v>
      </c>
      <c r="F32" s="12" t="str">
        <f t="shared" si="3"/>
        <v/>
      </c>
      <c r="G32" s="12"/>
      <c r="H32" s="12"/>
      <c r="I32" s="12"/>
      <c r="J32" s="12"/>
      <c r="K32" s="12"/>
      <c r="L32" s="12"/>
      <c r="M32" s="12"/>
      <c r="N32" s="12"/>
      <c r="O32" s="12"/>
      <c r="P32" s="12"/>
      <c r="Q32" s="54"/>
      <c r="R32" s="40"/>
    </row>
    <row r="33" spans="1:18" ht="15.6" customHeight="1" thickBot="1" x14ac:dyDescent="0.35">
      <c r="B33" s="117" t="s">
        <v>418</v>
      </c>
      <c r="C33" s="53">
        <v>44748</v>
      </c>
      <c r="D33" s="53">
        <v>44748</v>
      </c>
      <c r="E33" s="12">
        <f t="shared" si="2"/>
        <v>1246</v>
      </c>
      <c r="F33" s="12" t="str">
        <f t="shared" si="3"/>
        <v/>
      </c>
      <c r="G33" s="12"/>
      <c r="H33" s="12"/>
      <c r="I33" s="12"/>
      <c r="J33" s="12"/>
      <c r="K33" s="12"/>
      <c r="L33" s="12"/>
      <c r="M33" s="12"/>
      <c r="N33" s="12"/>
      <c r="O33" s="12"/>
      <c r="P33" s="12"/>
      <c r="Q33" s="54"/>
      <c r="R33" s="40"/>
    </row>
    <row r="34" spans="1:18" ht="15.6" customHeight="1" thickBot="1" x14ac:dyDescent="0.3">
      <c r="A34" s="51" t="str">
        <f>+A22+1&amp;"."</f>
        <v>3.</v>
      </c>
      <c r="B34" s="51" t="s">
        <v>214</v>
      </c>
      <c r="C34" s="52">
        <f>MIN(C35:C36)</f>
        <v>44743</v>
      </c>
      <c r="D34" s="52">
        <f>MAX(D35:D36)</f>
        <v>44762</v>
      </c>
      <c r="E34" s="51"/>
      <c r="F34" s="51" t="str">
        <f>IF(G34="Completed","",IF(E34&lt;0,"Overdue",""))</f>
        <v/>
      </c>
      <c r="G34" s="51"/>
      <c r="H34" s="51"/>
      <c r="I34" s="51"/>
      <c r="J34" s="51"/>
      <c r="K34" s="51"/>
      <c r="L34" s="51"/>
      <c r="M34" s="51"/>
      <c r="N34" s="51"/>
      <c r="O34" s="51"/>
      <c r="P34" s="51"/>
      <c r="Q34" s="51"/>
      <c r="R34" s="40"/>
    </row>
    <row r="35" spans="1:18" ht="15.6" customHeight="1" thickBot="1" x14ac:dyDescent="0.35">
      <c r="B35" s="12" t="s">
        <v>215</v>
      </c>
      <c r="C35" s="53">
        <v>44743</v>
      </c>
      <c r="D35" s="53">
        <v>44762</v>
      </c>
      <c r="E35" s="12">
        <f>IF(D35="","",(+D35-$E$5))</f>
        <v>1260</v>
      </c>
      <c r="F35" s="12" t="str">
        <f>IF(G35="Completed","",IF(E35&lt;0,"Overdue",""))</f>
        <v/>
      </c>
      <c r="G35" s="12"/>
      <c r="H35" s="12"/>
      <c r="I35" s="12"/>
      <c r="J35" s="12"/>
      <c r="K35" s="12"/>
      <c r="L35" s="12"/>
      <c r="M35" s="12"/>
      <c r="N35" s="12"/>
      <c r="O35" s="12"/>
      <c r="P35" s="12"/>
      <c r="Q35" s="54"/>
      <c r="R35" s="40"/>
    </row>
    <row r="36" spans="1:18" ht="15.6" customHeight="1" thickBot="1" x14ac:dyDescent="0.35">
      <c r="B36" s="12" t="s">
        <v>216</v>
      </c>
      <c r="C36" s="53">
        <v>44743</v>
      </c>
      <c r="D36" s="53">
        <v>44762</v>
      </c>
      <c r="E36" s="12">
        <f>IF(D36="","",(+D36-$E$5))</f>
        <v>1260</v>
      </c>
      <c r="F36" s="12" t="str">
        <f>IF(G36="Completed","",IF(E36&lt;0,"Overdue",""))</f>
        <v/>
      </c>
      <c r="G36" s="12"/>
      <c r="H36" s="12"/>
      <c r="I36" s="12"/>
      <c r="J36" s="12"/>
      <c r="K36" s="12"/>
      <c r="L36" s="12"/>
      <c r="M36" s="12"/>
      <c r="N36" s="12"/>
      <c r="O36" s="12"/>
      <c r="P36" s="12"/>
      <c r="Q36" s="54"/>
      <c r="R36" s="40"/>
    </row>
    <row r="37" spans="1:18" ht="15.6" customHeight="1" thickBot="1" x14ac:dyDescent="0.3">
      <c r="A37" s="51" t="str">
        <f>+A34+1&amp;"."</f>
        <v>4.</v>
      </c>
      <c r="B37" s="51" t="s">
        <v>217</v>
      </c>
      <c r="C37" s="52">
        <f>MIN(C38:C44)</f>
        <v>44741</v>
      </c>
      <c r="D37" s="52">
        <f>MAX(D38:D44)</f>
        <v>44755</v>
      </c>
      <c r="E37" s="51"/>
      <c r="F37" s="51" t="str">
        <f t="shared" ref="F37:F60" si="4">IF(G37="Completed","",IF(E37&lt;0,"Overdue",""))</f>
        <v/>
      </c>
      <c r="G37" s="51"/>
      <c r="H37" s="51"/>
      <c r="I37" s="51"/>
      <c r="J37" s="51"/>
      <c r="K37" s="51"/>
      <c r="L37" s="51"/>
      <c r="M37" s="51"/>
      <c r="N37" s="51"/>
      <c r="O37" s="51"/>
      <c r="P37" s="51"/>
      <c r="Q37" s="51"/>
    </row>
    <row r="38" spans="1:18" ht="15.6" customHeight="1" thickBot="1" x14ac:dyDescent="0.35">
      <c r="B38" s="12" t="s">
        <v>218</v>
      </c>
      <c r="C38" s="53">
        <v>44741</v>
      </c>
      <c r="D38" s="53">
        <v>44742</v>
      </c>
      <c r="E38" s="12">
        <f t="shared" ref="E38:E44" si="5">IF(D38="","",(+D38-$E$5))</f>
        <v>1240</v>
      </c>
      <c r="F38" s="12" t="str">
        <f t="shared" si="4"/>
        <v/>
      </c>
      <c r="G38" s="12"/>
      <c r="H38" s="12"/>
      <c r="I38" s="12"/>
      <c r="J38" s="12"/>
      <c r="K38" s="12"/>
      <c r="L38" s="12"/>
      <c r="M38" s="12"/>
      <c r="N38" s="12"/>
      <c r="O38" s="12"/>
      <c r="P38" s="12"/>
      <c r="Q38" s="54"/>
    </row>
    <row r="39" spans="1:18" ht="15.6" customHeight="1" thickBot="1" x14ac:dyDescent="0.35">
      <c r="B39" s="12" t="s">
        <v>220</v>
      </c>
      <c r="C39" s="53">
        <v>44741</v>
      </c>
      <c r="D39" s="53">
        <v>44741</v>
      </c>
      <c r="E39" s="12">
        <f>IF(D39="","",(+D39-$E$5))</f>
        <v>1239</v>
      </c>
      <c r="F39" s="12" t="str">
        <f>IF(G39="Completed","",IF(E39&lt;0,"Overdue",""))</f>
        <v/>
      </c>
      <c r="G39" s="12"/>
      <c r="H39" s="12"/>
      <c r="I39" s="12"/>
      <c r="J39" s="12"/>
      <c r="K39" s="12"/>
      <c r="L39" s="12"/>
      <c r="M39" s="12"/>
      <c r="N39" s="12"/>
      <c r="O39" s="12"/>
      <c r="P39" s="12"/>
      <c r="Q39" s="54"/>
    </row>
    <row r="40" spans="1:18" ht="15.6" customHeight="1" thickBot="1" x14ac:dyDescent="0.35">
      <c r="B40" s="12" t="s">
        <v>219</v>
      </c>
      <c r="C40" s="53">
        <v>44743</v>
      </c>
      <c r="D40" s="53">
        <v>44748</v>
      </c>
      <c r="E40" s="12">
        <f t="shared" si="5"/>
        <v>1246</v>
      </c>
      <c r="F40" s="12" t="str">
        <f t="shared" si="4"/>
        <v/>
      </c>
      <c r="G40" s="12"/>
      <c r="H40" s="12"/>
      <c r="I40" s="12"/>
      <c r="J40" s="12"/>
      <c r="K40" s="12"/>
      <c r="L40" s="12"/>
      <c r="M40" s="12"/>
      <c r="N40" s="12"/>
      <c r="O40" s="12"/>
      <c r="P40" s="12"/>
      <c r="Q40" s="54"/>
    </row>
    <row r="41" spans="1:18" ht="15.6" customHeight="1" thickBot="1" x14ac:dyDescent="0.35">
      <c r="B41" s="12" t="s">
        <v>221</v>
      </c>
      <c r="C41" s="53">
        <v>44746</v>
      </c>
      <c r="D41" s="53">
        <v>44748</v>
      </c>
      <c r="E41" s="12">
        <f t="shared" si="5"/>
        <v>1246</v>
      </c>
      <c r="F41" s="12" t="str">
        <f t="shared" si="4"/>
        <v/>
      </c>
      <c r="G41" s="12"/>
      <c r="H41" s="12"/>
      <c r="I41" s="12"/>
      <c r="J41" s="12"/>
      <c r="K41" s="12"/>
      <c r="L41" s="12"/>
      <c r="M41" s="12"/>
      <c r="N41" s="12"/>
      <c r="O41" s="12"/>
      <c r="P41" s="12"/>
      <c r="Q41" s="54"/>
    </row>
    <row r="42" spans="1:18" ht="15.6" customHeight="1" thickBot="1" x14ac:dyDescent="0.35">
      <c r="B42" s="12" t="s">
        <v>222</v>
      </c>
      <c r="C42" s="53">
        <v>44746</v>
      </c>
      <c r="D42" s="53">
        <v>44748</v>
      </c>
      <c r="E42" s="12">
        <f t="shared" si="5"/>
        <v>1246</v>
      </c>
      <c r="F42" s="12" t="str">
        <f t="shared" si="4"/>
        <v/>
      </c>
      <c r="G42" s="12"/>
      <c r="H42" s="12"/>
      <c r="I42" s="12"/>
      <c r="J42" s="12"/>
      <c r="K42" s="12"/>
      <c r="L42" s="12"/>
      <c r="M42" s="12"/>
      <c r="N42" s="12"/>
      <c r="O42" s="12"/>
      <c r="P42" s="12"/>
      <c r="Q42" s="54"/>
      <c r="R42" s="40"/>
    </row>
    <row r="43" spans="1:18" ht="15.6" customHeight="1" thickBot="1" x14ac:dyDescent="0.35">
      <c r="B43" s="12" t="s">
        <v>548</v>
      </c>
      <c r="C43" s="53">
        <v>44750</v>
      </c>
      <c r="D43" s="53">
        <v>44755</v>
      </c>
      <c r="E43" s="12">
        <f t="shared" si="5"/>
        <v>1253</v>
      </c>
      <c r="F43" s="12" t="str">
        <f t="shared" si="4"/>
        <v/>
      </c>
      <c r="G43" s="12"/>
      <c r="H43" s="12"/>
      <c r="I43" s="12"/>
      <c r="J43" s="12"/>
      <c r="K43" s="12"/>
      <c r="L43" s="12"/>
      <c r="M43" s="12"/>
      <c r="N43" s="12"/>
      <c r="O43" s="12"/>
      <c r="P43" s="12"/>
      <c r="Q43" s="54"/>
      <c r="R43" s="40"/>
    </row>
    <row r="44" spans="1:18" ht="15.6" customHeight="1" thickBot="1" x14ac:dyDescent="0.35">
      <c r="B44" s="12" t="s">
        <v>224</v>
      </c>
      <c r="C44" s="53">
        <v>44750</v>
      </c>
      <c r="D44" s="53">
        <v>44755</v>
      </c>
      <c r="E44" s="12">
        <f t="shared" si="5"/>
        <v>1253</v>
      </c>
      <c r="F44" s="12" t="str">
        <f t="shared" si="4"/>
        <v/>
      </c>
      <c r="G44" s="12"/>
      <c r="H44" s="12"/>
      <c r="I44" s="12"/>
      <c r="J44" s="12"/>
      <c r="K44" s="12"/>
      <c r="L44" s="12"/>
      <c r="M44" s="12"/>
      <c r="N44" s="12"/>
      <c r="O44" s="12"/>
      <c r="P44" s="12"/>
      <c r="Q44" s="54"/>
      <c r="R44" s="40"/>
    </row>
    <row r="45" spans="1:18" ht="15.6" customHeight="1" thickBot="1" x14ac:dyDescent="0.3">
      <c r="A45" s="51" t="str">
        <f>+A37+1&amp;"."</f>
        <v>5.</v>
      </c>
      <c r="B45" s="51" t="s">
        <v>225</v>
      </c>
      <c r="C45" s="52">
        <f>MIN(C46:C52)</f>
        <v>44747</v>
      </c>
      <c r="D45" s="52">
        <f>MAX(D46:D52)</f>
        <v>44754</v>
      </c>
      <c r="E45" s="51"/>
      <c r="F45" s="51" t="str">
        <f t="shared" si="4"/>
        <v/>
      </c>
      <c r="G45" s="51"/>
      <c r="H45" s="51"/>
      <c r="I45" s="51"/>
      <c r="J45" s="51"/>
      <c r="K45" s="51"/>
      <c r="L45" s="51"/>
      <c r="M45" s="51"/>
      <c r="N45" s="51"/>
      <c r="O45" s="51"/>
      <c r="P45" s="51"/>
      <c r="Q45" s="51"/>
    </row>
    <row r="46" spans="1:18" ht="15.6" customHeight="1" thickBot="1" x14ac:dyDescent="0.35">
      <c r="B46" s="12" t="s">
        <v>549</v>
      </c>
      <c r="C46" s="53">
        <v>44747</v>
      </c>
      <c r="D46" s="53">
        <v>44750</v>
      </c>
      <c r="E46" s="12">
        <f t="shared" ref="E46:E52" si="6">IF(D46="","",(+D46-$E$5))</f>
        <v>1248</v>
      </c>
      <c r="F46" s="12" t="str">
        <f t="shared" si="4"/>
        <v/>
      </c>
      <c r="G46" s="12"/>
      <c r="H46" s="12"/>
      <c r="I46" s="12"/>
      <c r="J46" s="12"/>
      <c r="K46" s="12"/>
      <c r="L46" s="12"/>
      <c r="M46" s="12"/>
      <c r="N46" s="12"/>
      <c r="O46" s="12"/>
      <c r="P46" s="12"/>
      <c r="Q46" s="54"/>
    </row>
    <row r="47" spans="1:18" ht="15.6" customHeight="1" thickBot="1" x14ac:dyDescent="0.35">
      <c r="B47" s="12" t="s">
        <v>550</v>
      </c>
      <c r="C47" s="53">
        <v>44750</v>
      </c>
      <c r="D47" s="53">
        <v>44753</v>
      </c>
      <c r="E47" s="12">
        <f t="shared" si="6"/>
        <v>1251</v>
      </c>
      <c r="F47" s="12" t="str">
        <f t="shared" si="4"/>
        <v/>
      </c>
      <c r="G47" s="12"/>
      <c r="H47" s="12"/>
      <c r="I47" s="12"/>
      <c r="J47" s="12"/>
      <c r="K47" s="12"/>
      <c r="L47" s="12"/>
      <c r="M47" s="12"/>
      <c r="N47" s="12"/>
      <c r="O47" s="12"/>
      <c r="P47" s="12"/>
      <c r="Q47" s="54"/>
    </row>
    <row r="48" spans="1:18" ht="15.6" customHeight="1" thickBot="1" x14ac:dyDescent="0.35">
      <c r="B48" s="12" t="s">
        <v>551</v>
      </c>
      <c r="C48" s="53">
        <v>44750</v>
      </c>
      <c r="D48" s="53">
        <v>44753</v>
      </c>
      <c r="E48" s="12">
        <f t="shared" si="6"/>
        <v>1251</v>
      </c>
      <c r="F48" s="12" t="str">
        <f t="shared" si="4"/>
        <v/>
      </c>
      <c r="G48" s="12"/>
      <c r="H48" s="12"/>
      <c r="I48" s="12"/>
      <c r="J48" s="12"/>
      <c r="K48" s="12"/>
      <c r="L48" s="12"/>
      <c r="M48" s="12"/>
      <c r="N48" s="12"/>
      <c r="O48" s="12"/>
      <c r="P48" s="12"/>
      <c r="Q48" s="54"/>
    </row>
    <row r="49" spans="1:18" ht="15.6" customHeight="1" thickBot="1" x14ac:dyDescent="0.35">
      <c r="B49" s="12" t="s">
        <v>229</v>
      </c>
      <c r="C49" s="53">
        <v>44750</v>
      </c>
      <c r="D49" s="53">
        <v>44753</v>
      </c>
      <c r="E49" s="12">
        <f t="shared" si="6"/>
        <v>1251</v>
      </c>
      <c r="F49" s="12" t="str">
        <f t="shared" si="4"/>
        <v/>
      </c>
      <c r="G49" s="12"/>
      <c r="H49" s="12"/>
      <c r="I49" s="12"/>
      <c r="J49" s="12"/>
      <c r="K49" s="12"/>
      <c r="L49" s="12"/>
      <c r="M49" s="12"/>
      <c r="N49" s="12"/>
      <c r="O49" s="12"/>
      <c r="P49" s="12"/>
      <c r="Q49" s="54"/>
    </row>
    <row r="50" spans="1:18" ht="15.6" customHeight="1" thickBot="1" x14ac:dyDescent="0.35">
      <c r="B50" s="12" t="s">
        <v>230</v>
      </c>
      <c r="C50" s="53">
        <v>44750</v>
      </c>
      <c r="D50" s="53">
        <v>44754</v>
      </c>
      <c r="E50" s="12">
        <f t="shared" si="6"/>
        <v>1252</v>
      </c>
      <c r="F50" s="12" t="str">
        <f t="shared" si="4"/>
        <v/>
      </c>
      <c r="G50" s="12"/>
      <c r="H50" s="12"/>
      <c r="I50" s="12"/>
      <c r="J50" s="12"/>
      <c r="K50" s="12"/>
      <c r="L50" s="12"/>
      <c r="M50" s="12"/>
      <c r="N50" s="12"/>
      <c r="O50" s="12"/>
      <c r="P50" s="12"/>
      <c r="Q50" s="54"/>
    </row>
    <row r="51" spans="1:18" ht="15.6" customHeight="1" thickBot="1" x14ac:dyDescent="0.35">
      <c r="B51" s="12" t="s">
        <v>231</v>
      </c>
      <c r="C51" s="53">
        <v>44750</v>
      </c>
      <c r="D51" s="53">
        <v>44754</v>
      </c>
      <c r="E51" s="12">
        <f t="shared" si="6"/>
        <v>1252</v>
      </c>
      <c r="F51" s="12" t="str">
        <f t="shared" si="4"/>
        <v/>
      </c>
      <c r="G51" s="12"/>
      <c r="H51" s="12"/>
      <c r="I51" s="12"/>
      <c r="J51" s="12"/>
      <c r="K51" s="12"/>
      <c r="L51" s="12"/>
      <c r="M51" s="12"/>
      <c r="N51" s="12"/>
      <c r="O51" s="12"/>
      <c r="P51" s="12"/>
      <c r="Q51" s="54"/>
      <c r="R51" s="40"/>
    </row>
    <row r="52" spans="1:18" ht="15.6" customHeight="1" thickBot="1" x14ac:dyDescent="0.35">
      <c r="B52" s="126" t="s">
        <v>553</v>
      </c>
      <c r="C52" s="59"/>
      <c r="D52" s="60">
        <v>44754</v>
      </c>
      <c r="E52" s="61">
        <f t="shared" si="6"/>
        <v>1252</v>
      </c>
      <c r="F52" s="62" t="str">
        <f t="shared" si="4"/>
        <v/>
      </c>
      <c r="G52" s="63"/>
      <c r="H52" s="64"/>
      <c r="I52" s="64"/>
      <c r="J52" s="64"/>
      <c r="K52" s="65"/>
      <c r="L52" s="65"/>
      <c r="M52" s="64"/>
      <c r="N52" s="65"/>
      <c r="O52" s="64"/>
      <c r="P52" s="65"/>
      <c r="Q52" s="64"/>
      <c r="R52" s="40"/>
    </row>
    <row r="53" spans="1:18" ht="15.6" customHeight="1" thickBot="1" x14ac:dyDescent="0.3">
      <c r="A53" s="51" t="str">
        <f>+A45+1&amp;"."</f>
        <v>6.</v>
      </c>
      <c r="B53" s="51" t="s">
        <v>233</v>
      </c>
      <c r="C53" s="52" t="s">
        <v>556</v>
      </c>
      <c r="D53" s="52">
        <f>MAX(D54:D59)</f>
        <v>44767</v>
      </c>
      <c r="E53" s="51"/>
      <c r="F53" s="51" t="str">
        <f t="shared" si="4"/>
        <v/>
      </c>
      <c r="G53" s="51"/>
      <c r="H53" s="51"/>
      <c r="I53" s="51"/>
      <c r="J53" s="51"/>
      <c r="K53" s="51"/>
      <c r="L53" s="51"/>
      <c r="M53" s="51"/>
      <c r="N53" s="51"/>
      <c r="O53" s="51"/>
      <c r="P53" s="51"/>
      <c r="Q53" s="51"/>
    </row>
    <row r="54" spans="1:18" ht="15.6" customHeight="1" thickBot="1" x14ac:dyDescent="0.35">
      <c r="B54" s="122" t="s">
        <v>552</v>
      </c>
      <c r="C54" s="53">
        <v>44743</v>
      </c>
      <c r="D54" s="53">
        <v>44743</v>
      </c>
      <c r="E54" s="12">
        <f t="shared" ref="E54:E60" si="7">IF(D54="","",(+D54-$E$5))</f>
        <v>1241</v>
      </c>
      <c r="F54" s="12" t="str">
        <f t="shared" si="4"/>
        <v/>
      </c>
      <c r="G54" s="12"/>
      <c r="H54" s="12"/>
      <c r="I54" s="12"/>
      <c r="J54" s="12"/>
      <c r="K54" s="12"/>
      <c r="L54" s="12"/>
      <c r="M54" s="12"/>
      <c r="N54" s="12"/>
      <c r="O54" s="12"/>
      <c r="P54" s="12"/>
      <c r="Q54" s="54"/>
      <c r="R54" s="40"/>
    </row>
    <row r="55" spans="1:18" ht="15.6" customHeight="1" thickBot="1" x14ac:dyDescent="0.35">
      <c r="B55" s="12" t="s">
        <v>554</v>
      </c>
      <c r="C55" s="53">
        <v>44747</v>
      </c>
      <c r="D55" s="53">
        <v>44761</v>
      </c>
      <c r="E55" s="12">
        <f t="shared" si="7"/>
        <v>1259</v>
      </c>
      <c r="F55" s="12" t="str">
        <f t="shared" si="4"/>
        <v/>
      </c>
      <c r="G55" s="12"/>
      <c r="H55" s="12"/>
      <c r="I55" s="12"/>
      <c r="J55" s="12"/>
      <c r="K55" s="12"/>
      <c r="L55" s="12"/>
      <c r="M55" s="12"/>
      <c r="N55" s="12"/>
      <c r="O55" s="12"/>
      <c r="P55" s="12"/>
      <c r="Q55" s="54"/>
      <c r="R55" s="40"/>
    </row>
    <row r="56" spans="1:18" ht="15.6" customHeight="1" thickBot="1" x14ac:dyDescent="0.35">
      <c r="B56" s="12" t="s">
        <v>555</v>
      </c>
      <c r="C56" s="53">
        <v>44747</v>
      </c>
      <c r="D56" s="53">
        <v>44761</v>
      </c>
      <c r="E56" s="12">
        <f t="shared" si="7"/>
        <v>1259</v>
      </c>
      <c r="F56" s="12" t="str">
        <f t="shared" si="4"/>
        <v/>
      </c>
      <c r="G56" s="12"/>
      <c r="H56" s="12"/>
      <c r="I56" s="12"/>
      <c r="J56" s="12"/>
      <c r="K56" s="12"/>
      <c r="L56" s="12"/>
      <c r="M56" s="12"/>
      <c r="N56" s="12"/>
      <c r="O56" s="12"/>
      <c r="P56" s="12"/>
      <c r="Q56" s="54"/>
      <c r="R56" s="40"/>
    </row>
    <row r="57" spans="1:18" ht="15.6" customHeight="1" thickBot="1" x14ac:dyDescent="0.35">
      <c r="B57" s="12" t="s">
        <v>229</v>
      </c>
      <c r="C57" s="53">
        <v>44761</v>
      </c>
      <c r="D57" s="53">
        <v>44762</v>
      </c>
      <c r="E57" s="12">
        <f t="shared" si="7"/>
        <v>1260</v>
      </c>
      <c r="F57" s="12" t="str">
        <f t="shared" si="4"/>
        <v/>
      </c>
      <c r="G57" s="12"/>
      <c r="H57" s="12"/>
      <c r="I57" s="12"/>
      <c r="J57" s="12"/>
      <c r="K57" s="12"/>
      <c r="L57" s="12"/>
      <c r="M57" s="12"/>
      <c r="N57" s="12"/>
      <c r="O57" s="12"/>
      <c r="P57" s="12"/>
      <c r="Q57" s="54"/>
      <c r="R57" s="40"/>
    </row>
    <row r="58" spans="1:18" ht="15.6" customHeight="1" thickBot="1" x14ac:dyDescent="0.35">
      <c r="B58" s="12" t="s">
        <v>230</v>
      </c>
      <c r="C58" s="53">
        <v>44762</v>
      </c>
      <c r="D58" s="53">
        <v>44763</v>
      </c>
      <c r="E58" s="12">
        <f t="shared" si="7"/>
        <v>1261</v>
      </c>
      <c r="F58" s="12" t="str">
        <f t="shared" si="4"/>
        <v/>
      </c>
      <c r="G58" s="12"/>
      <c r="H58" s="12"/>
      <c r="I58" s="12"/>
      <c r="J58" s="12"/>
      <c r="K58" s="12"/>
      <c r="L58" s="12"/>
      <c r="M58" s="12"/>
      <c r="N58" s="12"/>
      <c r="O58" s="12"/>
      <c r="P58" s="12"/>
      <c r="Q58" s="54"/>
      <c r="R58" s="40"/>
    </row>
    <row r="59" spans="1:18" ht="15.6" customHeight="1" thickBot="1" x14ac:dyDescent="0.35">
      <c r="B59" s="12" t="s">
        <v>231</v>
      </c>
      <c r="C59" s="53">
        <v>44763</v>
      </c>
      <c r="D59" s="53">
        <v>44767</v>
      </c>
      <c r="E59" s="12">
        <f t="shared" si="7"/>
        <v>1265</v>
      </c>
      <c r="F59" s="12" t="str">
        <f t="shared" si="4"/>
        <v/>
      </c>
      <c r="G59" s="12"/>
      <c r="H59" s="12"/>
      <c r="I59" s="12"/>
      <c r="J59" s="12"/>
      <c r="K59" s="12"/>
      <c r="L59" s="12"/>
      <c r="M59" s="12"/>
      <c r="N59" s="12"/>
      <c r="O59" s="12"/>
      <c r="P59" s="12"/>
      <c r="Q59" s="54"/>
      <c r="R59" s="40"/>
    </row>
    <row r="60" spans="1:18" ht="15.6" customHeight="1" thickBot="1" x14ac:dyDescent="0.35">
      <c r="B60" s="126" t="s">
        <v>558</v>
      </c>
      <c r="C60" s="59"/>
      <c r="D60" s="60">
        <v>44767</v>
      </c>
      <c r="E60" s="61">
        <f t="shared" si="7"/>
        <v>1265</v>
      </c>
      <c r="F60" s="62" t="str">
        <f t="shared" si="4"/>
        <v/>
      </c>
      <c r="G60" s="66"/>
      <c r="H60" s="64"/>
      <c r="I60" s="64"/>
      <c r="J60" s="64"/>
      <c r="K60" s="65"/>
      <c r="L60" s="64"/>
      <c r="M60" s="64"/>
      <c r="N60" s="65"/>
      <c r="O60" s="64"/>
      <c r="P60" s="65"/>
      <c r="Q60" s="64"/>
      <c r="R60" s="40"/>
    </row>
    <row r="61" spans="1:18" ht="15.6" customHeight="1" thickBot="1" x14ac:dyDescent="0.3">
      <c r="A61" s="51" t="str">
        <f>+A53+1&amp;"."</f>
        <v>7.</v>
      </c>
      <c r="B61" s="51" t="s">
        <v>237</v>
      </c>
      <c r="C61" s="52">
        <f>MIN(C62:C197)</f>
        <v>44746</v>
      </c>
      <c r="D61" s="52">
        <f>MAX(D62:D197)</f>
        <v>44767</v>
      </c>
      <c r="E61" s="51"/>
      <c r="F61" s="51" t="str">
        <f>IF(G61="Completed","",IF(E61&lt;0,"Overdue",""))</f>
        <v/>
      </c>
      <c r="G61" s="51"/>
      <c r="H61" s="51"/>
      <c r="I61" s="51"/>
      <c r="J61" s="51"/>
      <c r="K61" s="51"/>
      <c r="L61" s="51"/>
      <c r="M61" s="51"/>
      <c r="N61" s="51"/>
      <c r="O61" s="51"/>
      <c r="P61" s="51"/>
      <c r="Q61" s="51"/>
      <c r="R61" s="40"/>
    </row>
    <row r="62" spans="1:18" ht="15.6" customHeight="1" thickBot="1" x14ac:dyDescent="0.35">
      <c r="B62" s="67" t="s">
        <v>238</v>
      </c>
      <c r="C62" s="68"/>
      <c r="D62" s="68"/>
      <c r="E62" s="61"/>
      <c r="F62" s="69"/>
      <c r="G62" s="69"/>
      <c r="H62" s="70"/>
      <c r="I62" s="70" t="s">
        <v>239</v>
      </c>
      <c r="J62" s="70"/>
      <c r="K62" s="70"/>
      <c r="L62" s="70"/>
      <c r="M62" s="70"/>
      <c r="N62" s="70"/>
      <c r="O62" s="70"/>
      <c r="P62" s="70"/>
      <c r="Q62" s="70"/>
    </row>
    <row r="63" spans="1:18" ht="15.6" customHeight="1" thickBot="1" x14ac:dyDescent="0.35">
      <c r="B63" s="12" t="s">
        <v>240</v>
      </c>
      <c r="C63" s="53">
        <v>44746</v>
      </c>
      <c r="D63" s="53">
        <v>44748</v>
      </c>
      <c r="E63" s="12">
        <f t="shared" ref="E63:E70" si="8">IF(D63="","",(+D63-$E$5))</f>
        <v>1246</v>
      </c>
      <c r="F63" s="12" t="str">
        <f t="shared" ref="F63:F70" si="9">IF(G63="Completed","",IF(E63&lt;0,"Overdue",""))</f>
        <v/>
      </c>
      <c r="G63" s="12"/>
      <c r="H63" s="12"/>
      <c r="I63" s="12"/>
      <c r="J63" s="12"/>
      <c r="K63" s="12"/>
      <c r="L63" s="12"/>
      <c r="M63" s="12"/>
      <c r="N63" s="12"/>
      <c r="O63" s="12"/>
      <c r="P63" s="12"/>
      <c r="Q63" s="54"/>
      <c r="R63" s="40"/>
    </row>
    <row r="64" spans="1:18" ht="15.6" customHeight="1" thickBot="1" x14ac:dyDescent="0.35">
      <c r="B64" s="12" t="s">
        <v>241</v>
      </c>
      <c r="C64" s="53">
        <v>44746</v>
      </c>
      <c r="D64" s="53">
        <v>44748</v>
      </c>
      <c r="E64" s="12">
        <f t="shared" si="8"/>
        <v>1246</v>
      </c>
      <c r="F64" s="12" t="str">
        <f t="shared" si="9"/>
        <v/>
      </c>
      <c r="G64" s="12"/>
      <c r="H64" s="12"/>
      <c r="I64" s="12"/>
      <c r="J64" s="12"/>
      <c r="K64" s="12"/>
      <c r="L64" s="12"/>
      <c r="M64" s="12"/>
      <c r="N64" s="12"/>
      <c r="O64" s="12"/>
      <c r="P64" s="12"/>
      <c r="Q64" s="54"/>
      <c r="R64" s="40"/>
    </row>
    <row r="65" spans="2:18" ht="15.6" customHeight="1" thickBot="1" x14ac:dyDescent="0.35">
      <c r="B65" s="12" t="s">
        <v>242</v>
      </c>
      <c r="C65" s="53">
        <v>44746</v>
      </c>
      <c r="D65" s="53">
        <v>44748</v>
      </c>
      <c r="E65" s="12">
        <f t="shared" si="8"/>
        <v>1246</v>
      </c>
      <c r="F65" s="12" t="str">
        <f t="shared" si="9"/>
        <v/>
      </c>
      <c r="G65" s="12"/>
      <c r="H65" s="12"/>
      <c r="I65" s="12"/>
      <c r="J65" s="12"/>
      <c r="K65" s="12"/>
      <c r="L65" s="12"/>
      <c r="M65" s="12"/>
      <c r="N65" s="12"/>
      <c r="O65" s="12"/>
      <c r="P65" s="12"/>
      <c r="Q65" s="54"/>
      <c r="R65" s="40"/>
    </row>
    <row r="66" spans="2:18" ht="15.6" customHeight="1" thickBot="1" x14ac:dyDescent="0.35">
      <c r="B66" s="12" t="s">
        <v>243</v>
      </c>
      <c r="C66" s="53">
        <v>44746</v>
      </c>
      <c r="D66" s="53">
        <v>44748</v>
      </c>
      <c r="E66" s="12">
        <f t="shared" si="8"/>
        <v>1246</v>
      </c>
      <c r="F66" s="12" t="str">
        <f t="shared" si="9"/>
        <v/>
      </c>
      <c r="G66" s="12"/>
      <c r="H66" s="12"/>
      <c r="I66" s="12"/>
      <c r="J66" s="12"/>
      <c r="K66" s="12"/>
      <c r="L66" s="12"/>
      <c r="M66" s="12"/>
      <c r="N66" s="12"/>
      <c r="O66" s="12"/>
      <c r="P66" s="12"/>
      <c r="Q66" s="54"/>
      <c r="R66" s="40"/>
    </row>
    <row r="67" spans="2:18" ht="15.6" customHeight="1" thickBot="1" x14ac:dyDescent="0.35">
      <c r="B67" s="12" t="s">
        <v>244</v>
      </c>
      <c r="C67" s="53">
        <v>44746</v>
      </c>
      <c r="D67" s="53">
        <v>44748</v>
      </c>
      <c r="E67" s="12">
        <f t="shared" si="8"/>
        <v>1246</v>
      </c>
      <c r="F67" s="12" t="str">
        <f t="shared" si="9"/>
        <v/>
      </c>
      <c r="G67" s="12"/>
      <c r="H67" s="12"/>
      <c r="I67" s="12"/>
      <c r="J67" s="12"/>
      <c r="K67" s="12"/>
      <c r="L67" s="12"/>
      <c r="M67" s="12"/>
      <c r="N67" s="12"/>
      <c r="O67" s="12"/>
      <c r="P67" s="12"/>
      <c r="Q67" s="54"/>
      <c r="R67" s="40"/>
    </row>
    <row r="68" spans="2:18" ht="15.6" customHeight="1" thickBot="1" x14ac:dyDescent="0.35">
      <c r="B68" s="12" t="s">
        <v>245</v>
      </c>
      <c r="C68" s="53">
        <v>44746</v>
      </c>
      <c r="D68" s="53">
        <v>44748</v>
      </c>
      <c r="E68" s="12">
        <f t="shared" si="8"/>
        <v>1246</v>
      </c>
      <c r="F68" s="12" t="str">
        <f t="shared" si="9"/>
        <v/>
      </c>
      <c r="G68" s="12"/>
      <c r="H68" s="12"/>
      <c r="I68" s="12"/>
      <c r="J68" s="12"/>
      <c r="K68" s="12"/>
      <c r="L68" s="12"/>
      <c r="M68" s="12"/>
      <c r="N68" s="12"/>
      <c r="O68" s="12"/>
      <c r="P68" s="12"/>
      <c r="Q68" s="54"/>
      <c r="R68" s="40"/>
    </row>
    <row r="69" spans="2:18" ht="15.6" customHeight="1" thickBot="1" x14ac:dyDescent="0.35">
      <c r="B69" s="12" t="s">
        <v>246</v>
      </c>
      <c r="C69" s="53">
        <v>44746</v>
      </c>
      <c r="D69" s="53">
        <v>44748</v>
      </c>
      <c r="E69" s="12">
        <f t="shared" si="8"/>
        <v>1246</v>
      </c>
      <c r="F69" s="12" t="str">
        <f t="shared" si="9"/>
        <v/>
      </c>
      <c r="G69" s="12"/>
      <c r="H69" s="12"/>
      <c r="I69" s="12"/>
      <c r="J69" s="12"/>
      <c r="K69" s="12"/>
      <c r="L69" s="12"/>
      <c r="M69" s="12"/>
      <c r="N69" s="12"/>
      <c r="O69" s="12"/>
      <c r="P69" s="12"/>
      <c r="Q69" s="54"/>
      <c r="R69" s="40"/>
    </row>
    <row r="70" spans="2:18" ht="15.6" customHeight="1" thickBot="1" x14ac:dyDescent="0.35">
      <c r="B70" s="122" t="s">
        <v>557</v>
      </c>
      <c r="C70" s="53">
        <v>44746</v>
      </c>
      <c r="D70" s="53">
        <v>44748</v>
      </c>
      <c r="E70" s="12">
        <f t="shared" si="8"/>
        <v>1246</v>
      </c>
      <c r="F70" s="12" t="str">
        <f t="shared" si="9"/>
        <v/>
      </c>
      <c r="G70" s="12"/>
      <c r="H70" s="12"/>
      <c r="I70" s="12"/>
      <c r="J70" s="12"/>
      <c r="K70" s="12"/>
      <c r="L70" s="12"/>
      <c r="M70" s="12"/>
      <c r="N70" s="12"/>
      <c r="O70" s="12"/>
      <c r="P70" s="12"/>
      <c r="Q70" s="54"/>
      <c r="R70" s="40"/>
    </row>
    <row r="71" spans="2:18" ht="15.6" customHeight="1" x14ac:dyDescent="0.3">
      <c r="B71" s="67" t="s">
        <v>248</v>
      </c>
      <c r="C71" s="71"/>
      <c r="D71" s="71"/>
      <c r="E71" s="61"/>
      <c r="F71" s="69"/>
      <c r="G71" s="69"/>
      <c r="H71" s="70"/>
      <c r="I71" s="70" t="s">
        <v>239</v>
      </c>
      <c r="J71" s="70"/>
      <c r="K71" s="70"/>
      <c r="L71" s="70"/>
      <c r="M71" s="70"/>
      <c r="N71" s="70"/>
      <c r="O71" s="70"/>
      <c r="P71" s="70"/>
      <c r="Q71" s="70"/>
    </row>
    <row r="72" spans="2:18" ht="15.6" customHeight="1" thickBot="1" x14ac:dyDescent="0.35">
      <c r="B72" s="72" t="s">
        <v>249</v>
      </c>
      <c r="C72" s="73">
        <f>MIN(C73:C80)</f>
        <v>44748</v>
      </c>
      <c r="D72" s="73">
        <f>MAX(D73:D80)</f>
        <v>44754</v>
      </c>
      <c r="E72" s="61"/>
      <c r="F72" s="74" t="str">
        <f t="shared" ref="F72:F85" si="10">IF(G72="Completed","",IF(E72&lt;0,"Overdue",""))</f>
        <v/>
      </c>
      <c r="G72" s="75"/>
      <c r="H72" s="76"/>
      <c r="I72" s="76" t="s">
        <v>239</v>
      </c>
      <c r="J72" s="76"/>
      <c r="K72" s="76"/>
      <c r="L72" s="76"/>
      <c r="M72" s="76"/>
      <c r="N72" s="76"/>
      <c r="O72" s="76"/>
      <c r="P72" s="76"/>
      <c r="Q72" s="76"/>
      <c r="R72" s="40"/>
    </row>
    <row r="73" spans="2:18" ht="15.6" customHeight="1" thickBot="1" x14ac:dyDescent="0.35">
      <c r="B73" s="77" t="s">
        <v>250</v>
      </c>
      <c r="C73" s="53">
        <v>44748</v>
      </c>
      <c r="D73" s="53">
        <v>44754</v>
      </c>
      <c r="E73" s="12">
        <f t="shared" ref="E73:E81" si="11">IF(D73="","",(+D73-$E$5))</f>
        <v>1252</v>
      </c>
      <c r="F73" s="12" t="str">
        <f t="shared" si="10"/>
        <v/>
      </c>
      <c r="G73" s="12"/>
      <c r="H73" s="12"/>
      <c r="I73" s="12"/>
      <c r="J73" s="12"/>
      <c r="K73" s="12"/>
      <c r="L73" s="12"/>
      <c r="M73" s="12"/>
      <c r="N73" s="12"/>
      <c r="O73" s="12"/>
      <c r="P73" s="12"/>
      <c r="Q73" s="54"/>
      <c r="R73" s="40"/>
    </row>
    <row r="74" spans="2:18" ht="15.6" customHeight="1" thickBot="1" x14ac:dyDescent="0.35">
      <c r="B74" s="77" t="s">
        <v>251</v>
      </c>
      <c r="C74" s="53">
        <v>44748</v>
      </c>
      <c r="D74" s="53">
        <v>44754</v>
      </c>
      <c r="E74" s="12">
        <f t="shared" si="11"/>
        <v>1252</v>
      </c>
      <c r="F74" s="12" t="str">
        <f t="shared" si="10"/>
        <v/>
      </c>
      <c r="G74" s="12"/>
      <c r="H74" s="12"/>
      <c r="I74" s="12"/>
      <c r="J74" s="12"/>
      <c r="K74" s="12"/>
      <c r="L74" s="12"/>
      <c r="M74" s="12"/>
      <c r="N74" s="12"/>
      <c r="O74" s="12"/>
      <c r="P74" s="12"/>
      <c r="Q74" s="54"/>
      <c r="R74" s="40"/>
    </row>
    <row r="75" spans="2:18" ht="15.6" customHeight="1" thickBot="1" x14ac:dyDescent="0.35">
      <c r="B75" s="77" t="s">
        <v>252</v>
      </c>
      <c r="C75" s="53">
        <v>44748</v>
      </c>
      <c r="D75" s="53">
        <v>44754</v>
      </c>
      <c r="E75" s="12">
        <f t="shared" si="11"/>
        <v>1252</v>
      </c>
      <c r="F75" s="12" t="str">
        <f t="shared" si="10"/>
        <v/>
      </c>
      <c r="G75" s="12"/>
      <c r="H75" s="12"/>
      <c r="I75" s="12"/>
      <c r="J75" s="12"/>
      <c r="K75" s="12"/>
      <c r="L75" s="12"/>
      <c r="M75" s="12"/>
      <c r="N75" s="12"/>
      <c r="O75" s="12"/>
      <c r="P75" s="12"/>
      <c r="Q75" s="54"/>
      <c r="R75" s="40"/>
    </row>
    <row r="76" spans="2:18" ht="15.6" customHeight="1" thickBot="1" x14ac:dyDescent="0.35">
      <c r="B76" s="77" t="s">
        <v>253</v>
      </c>
      <c r="C76" s="53">
        <v>44748</v>
      </c>
      <c r="D76" s="53">
        <v>44754</v>
      </c>
      <c r="E76" s="12">
        <f t="shared" si="11"/>
        <v>1252</v>
      </c>
      <c r="F76" s="12" t="str">
        <f t="shared" si="10"/>
        <v/>
      </c>
      <c r="G76" s="12"/>
      <c r="H76" s="12"/>
      <c r="I76" s="12"/>
      <c r="J76" s="12"/>
      <c r="K76" s="12"/>
      <c r="L76" s="12"/>
      <c r="M76" s="12"/>
      <c r="N76" s="12"/>
      <c r="O76" s="12"/>
      <c r="P76" s="12"/>
      <c r="Q76" s="54"/>
      <c r="R76" s="40"/>
    </row>
    <row r="77" spans="2:18" ht="15.6" customHeight="1" thickBot="1" x14ac:dyDescent="0.35">
      <c r="B77" s="77" t="s">
        <v>254</v>
      </c>
      <c r="C77" s="53">
        <v>44748</v>
      </c>
      <c r="D77" s="53">
        <v>44754</v>
      </c>
      <c r="E77" s="12">
        <f t="shared" si="11"/>
        <v>1252</v>
      </c>
      <c r="F77" s="12" t="str">
        <f t="shared" si="10"/>
        <v/>
      </c>
      <c r="G77" s="12"/>
      <c r="H77" s="12"/>
      <c r="I77" s="12"/>
      <c r="J77" s="12"/>
      <c r="K77" s="12"/>
      <c r="L77" s="12"/>
      <c r="M77" s="12"/>
      <c r="N77" s="12"/>
      <c r="O77" s="12"/>
      <c r="P77" s="12"/>
      <c r="Q77" s="54"/>
      <c r="R77" s="40"/>
    </row>
    <row r="78" spans="2:18" ht="15.6" customHeight="1" thickBot="1" x14ac:dyDescent="0.35">
      <c r="B78" s="77" t="s">
        <v>255</v>
      </c>
      <c r="C78" s="53">
        <v>44748</v>
      </c>
      <c r="D78" s="53">
        <v>44754</v>
      </c>
      <c r="E78" s="12">
        <f t="shared" si="11"/>
        <v>1252</v>
      </c>
      <c r="F78" s="12" t="str">
        <f t="shared" si="10"/>
        <v/>
      </c>
      <c r="G78" s="12"/>
      <c r="H78" s="12"/>
      <c r="I78" s="12"/>
      <c r="J78" s="12"/>
      <c r="K78" s="12"/>
      <c r="L78" s="12"/>
      <c r="M78" s="12"/>
      <c r="N78" s="12"/>
      <c r="O78" s="12"/>
      <c r="P78" s="12"/>
      <c r="Q78" s="54"/>
      <c r="R78" s="40"/>
    </row>
    <row r="79" spans="2:18" ht="15.6" customHeight="1" thickBot="1" x14ac:dyDescent="0.35">
      <c r="B79" s="77" t="s">
        <v>256</v>
      </c>
      <c r="C79" s="53"/>
      <c r="D79" s="53"/>
      <c r="E79" s="12" t="str">
        <f t="shared" si="11"/>
        <v/>
      </c>
      <c r="F79" s="12" t="str">
        <f t="shared" si="10"/>
        <v/>
      </c>
      <c r="G79" s="12"/>
      <c r="H79" s="12"/>
      <c r="I79" s="12"/>
      <c r="J79" s="12"/>
      <c r="K79" s="12"/>
      <c r="L79" s="12"/>
      <c r="M79" s="12"/>
      <c r="N79" s="12"/>
      <c r="O79" s="12"/>
      <c r="P79" s="12"/>
      <c r="Q79" s="54"/>
      <c r="R79" s="40"/>
    </row>
    <row r="80" spans="2:18" ht="15.6" customHeight="1" thickBot="1" x14ac:dyDescent="0.35">
      <c r="B80" s="77" t="s">
        <v>257</v>
      </c>
      <c r="C80" s="53">
        <v>44748</v>
      </c>
      <c r="D80" s="53">
        <v>44754</v>
      </c>
      <c r="E80" s="12">
        <f t="shared" si="11"/>
        <v>1252</v>
      </c>
      <c r="F80" s="12" t="str">
        <f t="shared" si="10"/>
        <v/>
      </c>
      <c r="G80" s="12"/>
      <c r="H80" s="12"/>
      <c r="I80" s="12"/>
      <c r="J80" s="12"/>
      <c r="K80" s="12"/>
      <c r="L80" s="12"/>
      <c r="M80" s="12"/>
      <c r="N80" s="12"/>
      <c r="O80" s="12"/>
      <c r="P80" s="12"/>
      <c r="Q80" s="54"/>
      <c r="R80" s="40"/>
    </row>
    <row r="81" spans="2:18" ht="15.6" customHeight="1" thickBot="1" x14ac:dyDescent="0.35">
      <c r="B81" s="77" t="s">
        <v>258</v>
      </c>
      <c r="C81" s="53">
        <v>44748</v>
      </c>
      <c r="D81" s="53">
        <v>44754</v>
      </c>
      <c r="E81" s="12">
        <f t="shared" si="11"/>
        <v>1252</v>
      </c>
      <c r="F81" s="12" t="str">
        <f t="shared" si="10"/>
        <v/>
      </c>
      <c r="G81" s="12"/>
      <c r="H81" s="12"/>
      <c r="I81" s="12"/>
      <c r="J81" s="12"/>
      <c r="K81" s="12"/>
      <c r="L81" s="12"/>
      <c r="M81" s="12"/>
      <c r="N81" s="12"/>
      <c r="O81" s="12"/>
      <c r="P81" s="12"/>
      <c r="Q81" s="54"/>
      <c r="R81" s="40"/>
    </row>
    <row r="82" spans="2:18" ht="15.6" customHeight="1" thickBot="1" x14ac:dyDescent="0.35">
      <c r="B82" s="78" t="s">
        <v>259</v>
      </c>
      <c r="C82" s="79">
        <f>MIN(C83:C89)</f>
        <v>44748</v>
      </c>
      <c r="D82" s="79">
        <f>MAX(D83:D89)</f>
        <v>44754</v>
      </c>
      <c r="E82" s="61"/>
      <c r="F82" s="74" t="str">
        <f t="shared" si="10"/>
        <v/>
      </c>
      <c r="G82" s="75"/>
      <c r="H82" s="76"/>
      <c r="I82" s="76"/>
      <c r="J82" s="76"/>
      <c r="K82" s="76"/>
      <c r="L82" s="76"/>
      <c r="M82" s="76"/>
      <c r="N82" s="76"/>
      <c r="O82" s="76"/>
      <c r="P82" s="76"/>
      <c r="Q82" s="76"/>
      <c r="R82" s="40"/>
    </row>
    <row r="83" spans="2:18" ht="15.6" customHeight="1" thickBot="1" x14ac:dyDescent="0.35">
      <c r="B83" s="77" t="s">
        <v>260</v>
      </c>
      <c r="C83" s="53">
        <v>44748</v>
      </c>
      <c r="D83" s="53">
        <v>44754</v>
      </c>
      <c r="E83" s="12">
        <f t="shared" ref="E83:E90" si="12">IF(D83="","",(+D83-$E$5))</f>
        <v>1252</v>
      </c>
      <c r="F83" s="12" t="str">
        <f t="shared" si="10"/>
        <v/>
      </c>
      <c r="G83" s="12"/>
      <c r="H83" s="12"/>
      <c r="I83" s="12"/>
      <c r="J83" s="12"/>
      <c r="K83" s="12"/>
      <c r="L83" s="12"/>
      <c r="M83" s="12"/>
      <c r="N83" s="12"/>
      <c r="O83" s="12"/>
      <c r="P83" s="12"/>
      <c r="Q83" s="54"/>
      <c r="R83" s="40"/>
    </row>
    <row r="84" spans="2:18" ht="15.6" customHeight="1" thickBot="1" x14ac:dyDescent="0.35">
      <c r="B84" s="77" t="s">
        <v>261</v>
      </c>
      <c r="C84" s="53">
        <v>44748</v>
      </c>
      <c r="D84" s="53">
        <v>44754</v>
      </c>
      <c r="E84" s="12">
        <f t="shared" si="12"/>
        <v>1252</v>
      </c>
      <c r="F84" s="12" t="str">
        <f t="shared" si="10"/>
        <v/>
      </c>
      <c r="G84" s="12"/>
      <c r="H84" s="12"/>
      <c r="I84" s="12"/>
      <c r="J84" s="12"/>
      <c r="K84" s="12"/>
      <c r="L84" s="12"/>
      <c r="M84" s="12"/>
      <c r="N84" s="12"/>
      <c r="O84" s="12"/>
      <c r="P84" s="12"/>
      <c r="Q84" s="54"/>
      <c r="R84" s="40"/>
    </row>
    <row r="85" spans="2:18" ht="15.6" customHeight="1" thickBot="1" x14ac:dyDescent="0.35">
      <c r="B85" s="77" t="s">
        <v>262</v>
      </c>
      <c r="C85" s="53">
        <v>44748</v>
      </c>
      <c r="D85" s="53">
        <v>44754</v>
      </c>
      <c r="E85" s="12">
        <f t="shared" si="12"/>
        <v>1252</v>
      </c>
      <c r="F85" s="12" t="str">
        <f t="shared" si="10"/>
        <v/>
      </c>
      <c r="G85" s="12"/>
      <c r="H85" s="12"/>
      <c r="I85" s="12"/>
      <c r="J85" s="12"/>
      <c r="K85" s="12"/>
      <c r="L85" s="12"/>
      <c r="M85" s="12"/>
      <c r="N85" s="12"/>
      <c r="O85" s="12"/>
      <c r="P85" s="12"/>
      <c r="Q85" s="54"/>
    </row>
    <row r="86" spans="2:18" ht="15.6" customHeight="1" thickBot="1" x14ac:dyDescent="0.35">
      <c r="B86" s="77" t="s">
        <v>263</v>
      </c>
      <c r="C86" s="53"/>
      <c r="D86" s="53"/>
      <c r="E86" s="12" t="str">
        <f t="shared" si="12"/>
        <v/>
      </c>
      <c r="F86" s="12"/>
      <c r="G86" s="12"/>
      <c r="H86" s="12"/>
      <c r="I86" s="12"/>
      <c r="J86" s="12"/>
      <c r="K86" s="12"/>
      <c r="L86" s="12"/>
      <c r="M86" s="12"/>
      <c r="N86" s="12"/>
      <c r="O86" s="12"/>
      <c r="P86" s="12"/>
      <c r="Q86" s="54"/>
    </row>
    <row r="87" spans="2:18" ht="15.6" customHeight="1" thickBot="1" x14ac:dyDescent="0.35">
      <c r="B87" s="77" t="s">
        <v>264</v>
      </c>
      <c r="C87" s="53">
        <v>44748</v>
      </c>
      <c r="D87" s="53">
        <v>44754</v>
      </c>
      <c r="E87" s="12">
        <f t="shared" si="12"/>
        <v>1252</v>
      </c>
      <c r="F87" s="12" t="str">
        <f>IF(G87="Completed","",IF(E87&lt;0,"Overdue",""))</f>
        <v/>
      </c>
      <c r="G87" s="12"/>
      <c r="H87" s="12"/>
      <c r="I87" s="12"/>
      <c r="J87" s="12"/>
      <c r="K87" s="12"/>
      <c r="L87" s="12"/>
      <c r="M87" s="12"/>
      <c r="N87" s="12"/>
      <c r="O87" s="12"/>
      <c r="P87" s="12"/>
      <c r="Q87" s="54"/>
      <c r="R87" s="40"/>
    </row>
    <row r="88" spans="2:18" ht="15.6" customHeight="1" thickBot="1" x14ac:dyDescent="0.35">
      <c r="B88" s="77" t="s">
        <v>265</v>
      </c>
      <c r="C88" s="53">
        <v>44748</v>
      </c>
      <c r="D88" s="53">
        <v>44754</v>
      </c>
      <c r="E88" s="12">
        <f t="shared" si="12"/>
        <v>1252</v>
      </c>
      <c r="F88" s="12" t="str">
        <f>IF(G88="Completed","",IF(E88&lt;0,"Overdue",""))</f>
        <v/>
      </c>
      <c r="G88" s="12"/>
      <c r="H88" s="12"/>
      <c r="I88" s="12"/>
      <c r="J88" s="12"/>
      <c r="K88" s="12"/>
      <c r="L88" s="12"/>
      <c r="M88" s="12"/>
      <c r="N88" s="12"/>
      <c r="O88" s="12"/>
      <c r="P88" s="12"/>
      <c r="Q88" s="54"/>
    </row>
    <row r="89" spans="2:18" ht="15.6" customHeight="1" thickBot="1" x14ac:dyDescent="0.35">
      <c r="B89" s="77" t="s">
        <v>266</v>
      </c>
      <c r="C89" s="53">
        <v>44748</v>
      </c>
      <c r="D89" s="53">
        <v>44754</v>
      </c>
      <c r="E89" s="12">
        <f t="shared" si="12"/>
        <v>1252</v>
      </c>
      <c r="F89" s="12" t="str">
        <f>IF(G89="Completed","",IF(E89&lt;0,"Overdue",""))</f>
        <v/>
      </c>
      <c r="G89" s="12"/>
      <c r="H89" s="12"/>
      <c r="I89" s="12"/>
      <c r="J89" s="12"/>
      <c r="K89" s="12"/>
      <c r="L89" s="12"/>
      <c r="M89" s="12"/>
      <c r="N89" s="12"/>
      <c r="O89" s="12"/>
      <c r="P89" s="12"/>
      <c r="Q89" s="54"/>
      <c r="R89" s="40"/>
    </row>
    <row r="90" spans="2:18" ht="15.6" customHeight="1" thickBot="1" x14ac:dyDescent="0.35">
      <c r="B90" s="77" t="s">
        <v>267</v>
      </c>
      <c r="C90" s="53">
        <v>44748</v>
      </c>
      <c r="D90" s="53">
        <v>44754</v>
      </c>
      <c r="E90" s="12">
        <f t="shared" si="12"/>
        <v>1252</v>
      </c>
      <c r="F90" s="12" t="str">
        <f t="shared" ref="F90" si="13">IF(G90="Completed","",IF(E90&lt;0,"Overdue",""))</f>
        <v/>
      </c>
      <c r="G90" s="12"/>
      <c r="H90" s="12"/>
      <c r="I90" s="12"/>
      <c r="J90" s="12"/>
      <c r="K90" s="12"/>
      <c r="L90" s="12"/>
      <c r="M90" s="12"/>
      <c r="N90" s="12"/>
      <c r="O90" s="12"/>
      <c r="P90" s="12"/>
      <c r="Q90" s="54"/>
      <c r="R90" s="40"/>
    </row>
    <row r="91" spans="2:18" ht="15.6" customHeight="1" thickBot="1" x14ac:dyDescent="0.35">
      <c r="B91" s="78" t="s">
        <v>268</v>
      </c>
      <c r="C91" s="79">
        <f>MIN(C92:C92)</f>
        <v>44748</v>
      </c>
      <c r="D91" s="79">
        <f>MAX(D92)</f>
        <v>44748</v>
      </c>
      <c r="E91" s="61"/>
      <c r="F91" s="74" t="str">
        <f>IF(G91="Completed","",IF(E91&lt;0,"Overdue",""))</f>
        <v/>
      </c>
      <c r="G91" s="75"/>
      <c r="H91" s="76"/>
      <c r="I91" s="76"/>
      <c r="J91" s="76"/>
      <c r="K91" s="76"/>
      <c r="L91" s="76"/>
      <c r="M91" s="76"/>
      <c r="N91" s="76"/>
      <c r="O91" s="76"/>
      <c r="P91" s="76"/>
      <c r="Q91" s="76"/>
      <c r="R91" s="40"/>
    </row>
    <row r="92" spans="2:18" ht="15.6" customHeight="1" thickBot="1" x14ac:dyDescent="0.35">
      <c r="B92" s="77" t="s">
        <v>269</v>
      </c>
      <c r="C92" s="53">
        <v>44748</v>
      </c>
      <c r="D92" s="53">
        <v>44748</v>
      </c>
      <c r="E92" s="12">
        <f>IF(D92="","",(+D92-$E$5))</f>
        <v>1246</v>
      </c>
      <c r="F92" s="12" t="str">
        <f>IF(G92="Completed","",IF(E92&lt;0,"Overdue",""))</f>
        <v/>
      </c>
      <c r="G92" s="12"/>
      <c r="H92" s="12"/>
      <c r="I92" s="12"/>
      <c r="J92" s="12"/>
      <c r="K92" s="12"/>
      <c r="L92" s="12"/>
      <c r="M92" s="12"/>
      <c r="N92" s="12"/>
      <c r="O92" s="12"/>
      <c r="P92" s="12"/>
      <c r="Q92" s="54"/>
      <c r="R92" s="40"/>
    </row>
    <row r="93" spans="2:18" ht="15.6" customHeight="1" x14ac:dyDescent="0.3">
      <c r="B93" s="70" t="s">
        <v>270</v>
      </c>
      <c r="C93" s="68"/>
      <c r="D93" s="68"/>
      <c r="E93" s="61"/>
      <c r="F93" s="69"/>
      <c r="G93" s="69"/>
      <c r="H93" s="70"/>
      <c r="I93" s="70" t="s">
        <v>239</v>
      </c>
      <c r="J93" s="70"/>
      <c r="K93" s="70"/>
      <c r="L93" s="70"/>
      <c r="M93" s="70"/>
      <c r="N93" s="70"/>
      <c r="O93" s="70"/>
      <c r="P93" s="70"/>
      <c r="Q93" s="70"/>
    </row>
    <row r="94" spans="2:18" ht="15.6" customHeight="1" thickBot="1" x14ac:dyDescent="0.35">
      <c r="B94" s="78" t="s">
        <v>271</v>
      </c>
      <c r="C94" s="79">
        <f>MIN(C95:C101)</f>
        <v>44748</v>
      </c>
      <c r="D94" s="79">
        <f>MAX(D95:D101)</f>
        <v>44754</v>
      </c>
      <c r="E94" s="61"/>
      <c r="F94" s="74" t="str">
        <f t="shared" ref="F94:F111" si="14">IF(G94="Completed","",IF(E94&lt;0,"Overdue",""))</f>
        <v/>
      </c>
      <c r="G94" s="75"/>
      <c r="H94" s="76"/>
      <c r="I94" s="76"/>
      <c r="J94" s="76"/>
      <c r="K94" s="76"/>
      <c r="L94" s="76"/>
      <c r="M94" s="76"/>
      <c r="N94" s="76"/>
      <c r="O94" s="76"/>
      <c r="P94" s="76"/>
      <c r="Q94" s="76"/>
      <c r="R94" s="40"/>
    </row>
    <row r="95" spans="2:18" ht="15.6" customHeight="1" thickBot="1" x14ac:dyDescent="0.35">
      <c r="B95" s="77" t="s">
        <v>272</v>
      </c>
      <c r="C95" s="53">
        <v>44748</v>
      </c>
      <c r="D95" s="53">
        <v>44754</v>
      </c>
      <c r="E95" s="12">
        <f t="shared" ref="E95:E102" si="15">IF(D95="","",(+D95-$E$5))</f>
        <v>1252</v>
      </c>
      <c r="F95" s="12" t="str">
        <f t="shared" si="14"/>
        <v/>
      </c>
      <c r="G95" s="12"/>
      <c r="H95" s="12"/>
      <c r="I95" s="12"/>
      <c r="J95" s="12"/>
      <c r="K95" s="12"/>
      <c r="L95" s="12"/>
      <c r="M95" s="12"/>
      <c r="N95" s="12"/>
      <c r="O95" s="12"/>
      <c r="P95" s="12"/>
      <c r="Q95" s="54"/>
    </row>
    <row r="96" spans="2:18" ht="15.6" customHeight="1" thickBot="1" x14ac:dyDescent="0.35">
      <c r="B96" s="77" t="s">
        <v>273</v>
      </c>
      <c r="C96" s="53">
        <v>44748</v>
      </c>
      <c r="D96" s="53">
        <v>44754</v>
      </c>
      <c r="E96" s="12">
        <f t="shared" si="15"/>
        <v>1252</v>
      </c>
      <c r="F96" s="12" t="str">
        <f t="shared" si="14"/>
        <v/>
      </c>
      <c r="G96" s="12"/>
      <c r="H96" s="12"/>
      <c r="I96" s="12"/>
      <c r="J96" s="12"/>
      <c r="K96" s="12"/>
      <c r="L96" s="12"/>
      <c r="M96" s="12"/>
      <c r="N96" s="12"/>
      <c r="O96" s="12"/>
      <c r="P96" s="12"/>
      <c r="Q96" s="54"/>
    </row>
    <row r="97" spans="2:18" ht="15.6" customHeight="1" thickBot="1" x14ac:dyDescent="0.35">
      <c r="B97" s="77" t="s">
        <v>274</v>
      </c>
      <c r="C97" s="53">
        <v>44748</v>
      </c>
      <c r="D97" s="53">
        <v>44754</v>
      </c>
      <c r="E97" s="12">
        <f t="shared" si="15"/>
        <v>1252</v>
      </c>
      <c r="F97" s="12" t="str">
        <f t="shared" si="14"/>
        <v/>
      </c>
      <c r="G97" s="12"/>
      <c r="H97" s="12"/>
      <c r="I97" s="12"/>
      <c r="J97" s="12"/>
      <c r="K97" s="12"/>
      <c r="L97" s="12"/>
      <c r="M97" s="12"/>
      <c r="N97" s="12"/>
      <c r="O97" s="12"/>
      <c r="P97" s="12"/>
      <c r="Q97" s="54"/>
    </row>
    <row r="98" spans="2:18" ht="15.6" customHeight="1" thickBot="1" x14ac:dyDescent="0.35">
      <c r="B98" s="77" t="s">
        <v>275</v>
      </c>
      <c r="C98" s="53">
        <v>44748</v>
      </c>
      <c r="D98" s="53">
        <v>44754</v>
      </c>
      <c r="E98" s="12">
        <f t="shared" si="15"/>
        <v>1252</v>
      </c>
      <c r="F98" s="12" t="str">
        <f t="shared" si="14"/>
        <v/>
      </c>
      <c r="G98" s="12"/>
      <c r="H98" s="12"/>
      <c r="I98" s="12"/>
      <c r="J98" s="12"/>
      <c r="K98" s="12"/>
      <c r="L98" s="12"/>
      <c r="M98" s="12"/>
      <c r="N98" s="12"/>
      <c r="O98" s="12"/>
      <c r="P98" s="12"/>
      <c r="Q98" s="54"/>
    </row>
    <row r="99" spans="2:18" ht="15.6" customHeight="1" thickBot="1" x14ac:dyDescent="0.35">
      <c r="B99" s="77" t="s">
        <v>276</v>
      </c>
      <c r="C99" s="53">
        <v>44748</v>
      </c>
      <c r="D99" s="53">
        <v>44754</v>
      </c>
      <c r="E99" s="12">
        <f t="shared" si="15"/>
        <v>1252</v>
      </c>
      <c r="F99" s="12" t="str">
        <f t="shared" si="14"/>
        <v/>
      </c>
      <c r="G99" s="12"/>
      <c r="H99" s="12"/>
      <c r="I99" s="12"/>
      <c r="J99" s="12"/>
      <c r="K99" s="12"/>
      <c r="L99" s="12"/>
      <c r="M99" s="12"/>
      <c r="N99" s="12"/>
      <c r="O99" s="12"/>
      <c r="P99" s="12"/>
      <c r="Q99" s="54"/>
    </row>
    <row r="100" spans="2:18" ht="15.6" customHeight="1" thickBot="1" x14ac:dyDescent="0.35">
      <c r="B100" s="77" t="s">
        <v>277</v>
      </c>
      <c r="C100" s="53">
        <v>44748</v>
      </c>
      <c r="D100" s="53">
        <v>44754</v>
      </c>
      <c r="E100" s="12">
        <f t="shared" si="15"/>
        <v>1252</v>
      </c>
      <c r="F100" s="12" t="str">
        <f t="shared" si="14"/>
        <v/>
      </c>
      <c r="G100" s="12"/>
      <c r="H100" s="12"/>
      <c r="I100" s="12"/>
      <c r="J100" s="12"/>
      <c r="K100" s="12"/>
      <c r="L100" s="12"/>
      <c r="M100" s="12"/>
      <c r="N100" s="12"/>
      <c r="O100" s="12"/>
      <c r="P100" s="12"/>
      <c r="Q100" s="54"/>
    </row>
    <row r="101" spans="2:18" ht="15.6" customHeight="1" thickBot="1" x14ac:dyDescent="0.35">
      <c r="B101" s="77" t="s">
        <v>278</v>
      </c>
      <c r="C101" s="53">
        <v>44748</v>
      </c>
      <c r="D101" s="53">
        <v>44754</v>
      </c>
      <c r="E101" s="12">
        <f t="shared" si="15"/>
        <v>1252</v>
      </c>
      <c r="F101" s="12" t="str">
        <f t="shared" si="14"/>
        <v/>
      </c>
      <c r="G101" s="12"/>
      <c r="H101" s="12"/>
      <c r="I101" s="12"/>
      <c r="J101" s="12"/>
      <c r="K101" s="12"/>
      <c r="L101" s="12"/>
      <c r="M101" s="12"/>
      <c r="N101" s="12"/>
      <c r="O101" s="12"/>
      <c r="P101" s="12"/>
      <c r="Q101" s="54"/>
    </row>
    <row r="102" spans="2:18" ht="15.6" customHeight="1" thickBot="1" x14ac:dyDescent="0.35">
      <c r="B102" s="77" t="s">
        <v>258</v>
      </c>
      <c r="C102" s="53">
        <v>44748</v>
      </c>
      <c r="D102" s="53">
        <v>44754</v>
      </c>
      <c r="E102" s="12">
        <f t="shared" si="15"/>
        <v>1252</v>
      </c>
      <c r="F102" s="12" t="str">
        <f t="shared" si="14"/>
        <v/>
      </c>
      <c r="G102" s="12"/>
      <c r="H102" s="12"/>
      <c r="I102" s="12"/>
      <c r="J102" s="12"/>
      <c r="K102" s="12"/>
      <c r="L102" s="12"/>
      <c r="M102" s="12"/>
      <c r="N102" s="12"/>
      <c r="O102" s="12"/>
      <c r="P102" s="12"/>
      <c r="Q102" s="54"/>
      <c r="R102" s="40"/>
    </row>
    <row r="103" spans="2:18" ht="15.6" customHeight="1" thickBot="1" x14ac:dyDescent="0.35">
      <c r="B103" s="78" t="s">
        <v>279</v>
      </c>
      <c r="C103" s="79">
        <f>MIN(C104:C110)</f>
        <v>44748</v>
      </c>
      <c r="D103" s="79">
        <f>MAX(D104:D110)</f>
        <v>44754</v>
      </c>
      <c r="E103" s="61"/>
      <c r="F103" s="74" t="str">
        <f t="shared" si="14"/>
        <v/>
      </c>
      <c r="G103" s="75"/>
      <c r="H103" s="76"/>
      <c r="I103" s="76"/>
      <c r="J103" s="76"/>
      <c r="K103" s="76"/>
      <c r="L103" s="76"/>
      <c r="M103" s="76"/>
      <c r="N103" s="76"/>
      <c r="O103" s="76"/>
      <c r="P103" s="76"/>
      <c r="Q103" s="76"/>
      <c r="R103" s="40"/>
    </row>
    <row r="104" spans="2:18" ht="15.6" customHeight="1" thickBot="1" x14ac:dyDescent="0.35">
      <c r="B104" s="77" t="s">
        <v>280</v>
      </c>
      <c r="C104" s="53">
        <v>44748</v>
      </c>
      <c r="D104" s="53">
        <v>44754</v>
      </c>
      <c r="E104" s="12">
        <f t="shared" ref="E104:E111" si="16">IF(D104="","",(+D104-$E$5))</f>
        <v>1252</v>
      </c>
      <c r="F104" s="12" t="str">
        <f t="shared" si="14"/>
        <v/>
      </c>
      <c r="G104" s="12"/>
      <c r="H104" s="12"/>
      <c r="I104" s="12"/>
      <c r="J104" s="12"/>
      <c r="K104" s="12"/>
      <c r="L104" s="12"/>
      <c r="M104" s="12"/>
      <c r="N104" s="12"/>
      <c r="O104" s="12"/>
      <c r="P104" s="12"/>
      <c r="Q104" s="54"/>
    </row>
    <row r="105" spans="2:18" ht="15.6" customHeight="1" thickBot="1" x14ac:dyDescent="0.35">
      <c r="B105" s="77" t="s">
        <v>281</v>
      </c>
      <c r="C105" s="53">
        <v>44748</v>
      </c>
      <c r="D105" s="53">
        <v>44754</v>
      </c>
      <c r="E105" s="12">
        <f t="shared" si="16"/>
        <v>1252</v>
      </c>
      <c r="F105" s="12" t="str">
        <f t="shared" si="14"/>
        <v/>
      </c>
      <c r="G105" s="12"/>
      <c r="H105" s="12"/>
      <c r="I105" s="12"/>
      <c r="J105" s="12"/>
      <c r="K105" s="12"/>
      <c r="L105" s="12"/>
      <c r="M105" s="12"/>
      <c r="N105" s="12"/>
      <c r="O105" s="12"/>
      <c r="P105" s="12"/>
      <c r="Q105" s="54"/>
    </row>
    <row r="106" spans="2:18" ht="15.6" customHeight="1" thickBot="1" x14ac:dyDescent="0.35">
      <c r="B106" s="77" t="s">
        <v>282</v>
      </c>
      <c r="C106" s="53">
        <v>44748</v>
      </c>
      <c r="D106" s="53">
        <v>44754</v>
      </c>
      <c r="E106" s="12">
        <f t="shared" si="16"/>
        <v>1252</v>
      </c>
      <c r="F106" s="12" t="str">
        <f t="shared" si="14"/>
        <v/>
      </c>
      <c r="G106" s="12"/>
      <c r="H106" s="12"/>
      <c r="I106" s="12"/>
      <c r="J106" s="12"/>
      <c r="K106" s="12"/>
      <c r="L106" s="12"/>
      <c r="M106" s="12"/>
      <c r="N106" s="12"/>
      <c r="O106" s="12"/>
      <c r="P106" s="12"/>
      <c r="Q106" s="54"/>
    </row>
    <row r="107" spans="2:18" ht="15.6" customHeight="1" thickBot="1" x14ac:dyDescent="0.35">
      <c r="B107" s="77" t="s">
        <v>283</v>
      </c>
      <c r="C107" s="53">
        <v>44748</v>
      </c>
      <c r="D107" s="53">
        <v>44754</v>
      </c>
      <c r="E107" s="12">
        <f t="shared" si="16"/>
        <v>1252</v>
      </c>
      <c r="F107" s="12" t="str">
        <f t="shared" si="14"/>
        <v/>
      </c>
      <c r="G107" s="12"/>
      <c r="H107" s="12"/>
      <c r="I107" s="12"/>
      <c r="J107" s="12"/>
      <c r="K107" s="12"/>
      <c r="L107" s="12"/>
      <c r="M107" s="12"/>
      <c r="N107" s="12"/>
      <c r="O107" s="12"/>
      <c r="P107" s="12"/>
      <c r="Q107" s="54"/>
    </row>
    <row r="108" spans="2:18" ht="15.6" customHeight="1" thickBot="1" x14ac:dyDescent="0.35">
      <c r="B108" s="77" t="s">
        <v>284</v>
      </c>
      <c r="C108" s="53">
        <v>44748</v>
      </c>
      <c r="D108" s="53">
        <v>44754</v>
      </c>
      <c r="E108" s="12">
        <f t="shared" si="16"/>
        <v>1252</v>
      </c>
      <c r="F108" s="12" t="str">
        <f t="shared" si="14"/>
        <v/>
      </c>
      <c r="G108" s="12"/>
      <c r="H108" s="12"/>
      <c r="I108" s="12"/>
      <c r="J108" s="12"/>
      <c r="K108" s="12"/>
      <c r="L108" s="12"/>
      <c r="M108" s="12"/>
      <c r="N108" s="12"/>
      <c r="O108" s="12"/>
      <c r="P108" s="12"/>
      <c r="Q108" s="54"/>
    </row>
    <row r="109" spans="2:18" ht="15.6" customHeight="1" thickBot="1" x14ac:dyDescent="0.35">
      <c r="B109" s="77" t="s">
        <v>285</v>
      </c>
      <c r="C109" s="53">
        <v>44748</v>
      </c>
      <c r="D109" s="53">
        <v>44754</v>
      </c>
      <c r="E109" s="12">
        <f t="shared" si="16"/>
        <v>1252</v>
      </c>
      <c r="F109" s="12" t="str">
        <f t="shared" si="14"/>
        <v/>
      </c>
      <c r="G109" s="12"/>
      <c r="H109" s="12"/>
      <c r="I109" s="12"/>
      <c r="J109" s="12"/>
      <c r="K109" s="12"/>
      <c r="L109" s="12"/>
      <c r="M109" s="12"/>
      <c r="N109" s="12"/>
      <c r="O109" s="12"/>
      <c r="P109" s="12"/>
      <c r="Q109" s="54"/>
    </row>
    <row r="110" spans="2:18" ht="15.6" customHeight="1" thickBot="1" x14ac:dyDescent="0.35">
      <c r="B110" s="77" t="s">
        <v>286</v>
      </c>
      <c r="C110" s="53">
        <v>44748</v>
      </c>
      <c r="D110" s="53">
        <v>44754</v>
      </c>
      <c r="E110" s="12">
        <f t="shared" si="16"/>
        <v>1252</v>
      </c>
      <c r="F110" s="12" t="str">
        <f t="shared" si="14"/>
        <v/>
      </c>
      <c r="G110" s="12"/>
      <c r="H110" s="12"/>
      <c r="I110" s="12"/>
      <c r="J110" s="12"/>
      <c r="K110" s="12"/>
      <c r="L110" s="12"/>
      <c r="M110" s="12"/>
      <c r="N110" s="12"/>
      <c r="O110" s="12"/>
      <c r="P110" s="12"/>
      <c r="Q110" s="54"/>
    </row>
    <row r="111" spans="2:18" ht="15.6" customHeight="1" thickBot="1" x14ac:dyDescent="0.35">
      <c r="B111" s="77" t="s">
        <v>287</v>
      </c>
      <c r="C111" s="53">
        <v>44748</v>
      </c>
      <c r="D111" s="53">
        <v>44754</v>
      </c>
      <c r="E111" s="12">
        <f t="shared" si="16"/>
        <v>1252</v>
      </c>
      <c r="F111" s="12" t="str">
        <f t="shared" si="14"/>
        <v/>
      </c>
      <c r="G111" s="12"/>
      <c r="H111" s="12"/>
      <c r="I111" s="12"/>
      <c r="J111" s="12"/>
      <c r="K111" s="12"/>
      <c r="L111" s="12"/>
      <c r="M111" s="12"/>
      <c r="N111" s="12"/>
      <c r="O111" s="12"/>
      <c r="P111" s="12"/>
      <c r="Q111" s="54"/>
    </row>
    <row r="112" spans="2:18" ht="15.6" customHeight="1" x14ac:dyDescent="0.3">
      <c r="B112" s="70" t="s">
        <v>288</v>
      </c>
      <c r="C112" s="80"/>
      <c r="D112" s="80"/>
      <c r="E112" s="61"/>
      <c r="F112" s="70"/>
      <c r="G112" s="70"/>
      <c r="H112" s="70"/>
      <c r="I112" s="70"/>
      <c r="J112" s="70"/>
      <c r="K112" s="70"/>
      <c r="L112" s="70"/>
      <c r="M112" s="70"/>
      <c r="N112" s="70"/>
      <c r="O112" s="70"/>
      <c r="P112" s="70"/>
      <c r="Q112" s="70"/>
    </row>
    <row r="113" spans="2:18" ht="15.6" customHeight="1" thickBot="1" x14ac:dyDescent="0.35">
      <c r="B113" s="78" t="s">
        <v>289</v>
      </c>
      <c r="C113" s="79">
        <f>MIN(C114:C116)</f>
        <v>44754</v>
      </c>
      <c r="D113" s="79">
        <f>MAX(D114:D116)</f>
        <v>44760</v>
      </c>
      <c r="E113" s="61"/>
      <c r="F113" s="74" t="str">
        <f>IF(G113="Completed","",IF(E113&lt;0,"Overdue",""))</f>
        <v/>
      </c>
      <c r="G113" s="75"/>
      <c r="H113" s="76"/>
      <c r="I113" s="76"/>
      <c r="J113" s="76"/>
      <c r="K113" s="76"/>
      <c r="L113" s="76"/>
      <c r="M113" s="76"/>
      <c r="N113" s="76"/>
      <c r="O113" s="76"/>
      <c r="P113" s="76"/>
      <c r="Q113" s="76"/>
      <c r="R113" s="40"/>
    </row>
    <row r="114" spans="2:18" ht="15.6" customHeight="1" thickBot="1" x14ac:dyDescent="0.35">
      <c r="B114" s="77" t="s">
        <v>290</v>
      </c>
      <c r="C114" s="53">
        <v>44754</v>
      </c>
      <c r="D114" s="53">
        <v>44760</v>
      </c>
      <c r="E114" s="12">
        <f>IF(D114="","",(+D114-$E$5))</f>
        <v>1258</v>
      </c>
      <c r="F114" s="12" t="str">
        <f>IF(G114="Completed","",IF(E114&lt;0,"Overdue",""))</f>
        <v/>
      </c>
      <c r="G114" s="12"/>
      <c r="H114" s="12"/>
      <c r="I114" s="12"/>
      <c r="J114" s="12"/>
      <c r="K114" s="12"/>
      <c r="L114" s="12"/>
      <c r="M114" s="12"/>
      <c r="N114" s="12"/>
      <c r="O114" s="12"/>
      <c r="P114" s="12"/>
      <c r="Q114" s="54"/>
    </row>
    <row r="115" spans="2:18" ht="15.6" customHeight="1" thickBot="1" x14ac:dyDescent="0.35">
      <c r="B115" s="77" t="s">
        <v>291</v>
      </c>
      <c r="C115" s="53">
        <v>44754</v>
      </c>
      <c r="D115" s="53">
        <v>44760</v>
      </c>
      <c r="E115" s="12">
        <f>IF(D115="","",(+D115-$E$5))</f>
        <v>1258</v>
      </c>
      <c r="F115" s="12" t="str">
        <f>IF(G115="Completed","",IF(E115&lt;0,"Overdue",""))</f>
        <v/>
      </c>
      <c r="G115" s="12"/>
      <c r="H115" s="12"/>
      <c r="I115" s="12"/>
      <c r="J115" s="12"/>
      <c r="K115" s="12"/>
      <c r="L115" s="12"/>
      <c r="M115" s="12"/>
      <c r="N115" s="12"/>
      <c r="O115" s="12"/>
      <c r="P115" s="12"/>
      <c r="Q115" s="54"/>
    </row>
    <row r="116" spans="2:18" ht="15.6" customHeight="1" thickBot="1" x14ac:dyDescent="0.35">
      <c r="B116" s="77" t="s">
        <v>292</v>
      </c>
      <c r="C116" s="53">
        <v>44754</v>
      </c>
      <c r="D116" s="53">
        <v>44760</v>
      </c>
      <c r="E116" s="12">
        <f>IF(D116="","",(+D116-$E$5))</f>
        <v>1258</v>
      </c>
      <c r="F116" s="12" t="str">
        <f>IF(G116="Completed","",IF(E116&lt;0,"Overdue",""))</f>
        <v/>
      </c>
      <c r="G116" s="12"/>
      <c r="H116" s="12"/>
      <c r="I116" s="12"/>
      <c r="J116" s="12"/>
      <c r="K116" s="12"/>
      <c r="L116" s="12"/>
      <c r="M116" s="12"/>
      <c r="N116" s="12"/>
      <c r="O116" s="12"/>
      <c r="P116" s="12"/>
      <c r="Q116" s="54"/>
    </row>
    <row r="117" spans="2:18" ht="15.6" customHeight="1" thickBot="1" x14ac:dyDescent="0.35">
      <c r="B117" s="78" t="s">
        <v>293</v>
      </c>
      <c r="C117" s="79"/>
      <c r="D117" s="79"/>
      <c r="E117" s="61"/>
      <c r="F117" s="74"/>
      <c r="G117" s="75"/>
      <c r="H117" s="76"/>
      <c r="I117" s="76"/>
      <c r="J117" s="76"/>
      <c r="K117" s="76"/>
      <c r="L117" s="76"/>
      <c r="M117" s="76"/>
      <c r="N117" s="76"/>
      <c r="O117" s="76"/>
      <c r="P117" s="76"/>
      <c r="Q117" s="76"/>
      <c r="R117" s="40"/>
    </row>
    <row r="118" spans="2:18" ht="26.25" customHeight="1" thickBot="1" x14ac:dyDescent="0.35">
      <c r="B118" s="77" t="s">
        <v>294</v>
      </c>
      <c r="C118" s="53">
        <v>44754</v>
      </c>
      <c r="D118" s="53">
        <v>44760</v>
      </c>
      <c r="E118" s="12">
        <f>IF(D118="","",(+D118-$E$5))</f>
        <v>1258</v>
      </c>
      <c r="F118" s="12" t="str">
        <f>IF(G118="Completed","",IF(E118&lt;0,"Overdue",""))</f>
        <v/>
      </c>
      <c r="G118" s="12"/>
      <c r="H118" s="12"/>
      <c r="I118" s="12"/>
      <c r="J118" s="12"/>
      <c r="K118" s="12"/>
      <c r="L118" s="12"/>
      <c r="M118" s="12"/>
      <c r="N118" s="12"/>
      <c r="O118" s="12"/>
      <c r="P118" s="12"/>
      <c r="Q118" s="54"/>
    </row>
    <row r="119" spans="2:18" ht="15.6" customHeight="1" thickBot="1" x14ac:dyDescent="0.35">
      <c r="B119" s="77" t="s">
        <v>295</v>
      </c>
      <c r="C119" s="53">
        <v>44754</v>
      </c>
      <c r="D119" s="53">
        <v>44760</v>
      </c>
      <c r="E119" s="12">
        <f>IF(D119="","",(+D119-$E$5))</f>
        <v>1258</v>
      </c>
      <c r="F119" s="12" t="str">
        <f>IF(G119="Completed","",IF(E119&lt;0,"Overdue",""))</f>
        <v/>
      </c>
      <c r="G119" s="12"/>
      <c r="H119" s="12"/>
      <c r="I119" s="12"/>
      <c r="J119" s="12"/>
      <c r="K119" s="12"/>
      <c r="L119" s="12"/>
      <c r="M119" s="12"/>
      <c r="N119" s="12"/>
      <c r="O119" s="12"/>
      <c r="P119" s="12"/>
      <c r="Q119" s="54"/>
    </row>
    <row r="120" spans="2:18" ht="15.6" customHeight="1" thickBot="1" x14ac:dyDescent="0.35">
      <c r="B120" s="78" t="s">
        <v>296</v>
      </c>
      <c r="C120" s="79"/>
      <c r="D120" s="79"/>
      <c r="E120" s="61"/>
      <c r="F120" s="74"/>
      <c r="G120" s="75"/>
      <c r="H120" s="76"/>
      <c r="I120" s="76"/>
      <c r="J120" s="76"/>
      <c r="K120" s="76"/>
      <c r="L120" s="76"/>
      <c r="M120" s="76"/>
      <c r="N120" s="76"/>
      <c r="O120" s="76"/>
      <c r="P120" s="76"/>
      <c r="Q120" s="76"/>
      <c r="R120" s="40"/>
    </row>
    <row r="121" spans="2:18" ht="15.6" customHeight="1" thickBot="1" x14ac:dyDescent="0.35">
      <c r="B121" s="77" t="s">
        <v>297</v>
      </c>
      <c r="C121" s="53">
        <v>44754</v>
      </c>
      <c r="D121" s="53">
        <v>44760</v>
      </c>
      <c r="E121" s="12">
        <f>IF(D121="","",(+D121-$E$5))</f>
        <v>1258</v>
      </c>
      <c r="F121" s="12" t="str">
        <f>IF(G121="Completed","",IF(E121&lt;0,"Overdue",""))</f>
        <v/>
      </c>
      <c r="G121" s="12"/>
      <c r="H121" s="12"/>
      <c r="I121" s="12"/>
      <c r="J121" s="12"/>
      <c r="K121" s="12"/>
      <c r="L121" s="12"/>
      <c r="M121" s="12"/>
      <c r="N121" s="12"/>
      <c r="O121" s="12"/>
      <c r="P121" s="12"/>
      <c r="Q121" s="54"/>
    </row>
    <row r="122" spans="2:18" ht="15.6" customHeight="1" thickBot="1" x14ac:dyDescent="0.35">
      <c r="B122" s="77" t="s">
        <v>298</v>
      </c>
      <c r="C122" s="53">
        <v>44754</v>
      </c>
      <c r="D122" s="53">
        <v>44760</v>
      </c>
      <c r="E122" s="12">
        <f>IF(D122="","",(+D122-$E$5))</f>
        <v>1258</v>
      </c>
      <c r="F122" s="12" t="str">
        <f>IF(G122="Completed","",IF(E122&lt;0,"Overdue",""))</f>
        <v/>
      </c>
      <c r="G122" s="12"/>
      <c r="H122" s="12"/>
      <c r="I122" s="12"/>
      <c r="J122" s="12"/>
      <c r="K122" s="12"/>
      <c r="L122" s="12"/>
      <c r="M122" s="12"/>
      <c r="N122" s="12"/>
      <c r="O122" s="12"/>
      <c r="P122" s="12"/>
      <c r="Q122" s="54"/>
    </row>
    <row r="123" spans="2:18" ht="15.6" customHeight="1" thickBot="1" x14ac:dyDescent="0.35">
      <c r="B123" s="77" t="s">
        <v>299</v>
      </c>
      <c r="C123" s="53">
        <v>44754</v>
      </c>
      <c r="D123" s="53">
        <v>44760</v>
      </c>
      <c r="E123" s="12">
        <f>IF(D123="","",(+D123-$E$5))</f>
        <v>1258</v>
      </c>
      <c r="F123" s="12" t="str">
        <f>IF(G123="Completed","",IF(E123&lt;0,"Overdue",""))</f>
        <v/>
      </c>
      <c r="G123" s="12"/>
      <c r="H123" s="12"/>
      <c r="I123" s="12"/>
      <c r="J123" s="12"/>
      <c r="K123" s="12"/>
      <c r="L123" s="12"/>
      <c r="M123" s="12"/>
      <c r="N123" s="12"/>
      <c r="O123" s="12"/>
      <c r="P123" s="12"/>
      <c r="Q123" s="54"/>
    </row>
    <row r="124" spans="2:18" ht="15.6" customHeight="1" thickBot="1" x14ac:dyDescent="0.35">
      <c r="B124" s="78" t="s">
        <v>300</v>
      </c>
      <c r="C124" s="79"/>
      <c r="D124" s="79"/>
      <c r="E124" s="61"/>
      <c r="F124" s="74"/>
      <c r="G124" s="75"/>
      <c r="H124" s="76"/>
      <c r="I124" s="76"/>
      <c r="J124" s="76"/>
      <c r="K124" s="76"/>
      <c r="L124" s="76"/>
      <c r="M124" s="76"/>
      <c r="N124" s="76"/>
      <c r="O124" s="76"/>
      <c r="P124" s="76"/>
      <c r="Q124" s="76"/>
      <c r="R124" s="40"/>
    </row>
    <row r="125" spans="2:18" ht="15.6" customHeight="1" thickBot="1" x14ac:dyDescent="0.35">
      <c r="B125" s="77" t="s">
        <v>301</v>
      </c>
      <c r="C125" s="53">
        <v>44754</v>
      </c>
      <c r="D125" s="53">
        <v>44760</v>
      </c>
      <c r="E125" s="12">
        <f>IF(D125="","",(+D125-$E$5))</f>
        <v>1258</v>
      </c>
      <c r="F125" s="12" t="str">
        <f>IF(G125="Completed","",IF(E125&lt;0,"Overdue",""))</f>
        <v/>
      </c>
      <c r="G125" s="12"/>
      <c r="H125" s="12"/>
      <c r="I125" s="12"/>
      <c r="J125" s="12"/>
      <c r="K125" s="12"/>
      <c r="L125" s="12"/>
      <c r="M125" s="12"/>
      <c r="N125" s="12"/>
      <c r="O125" s="12"/>
      <c r="P125" s="12"/>
      <c r="Q125" s="54"/>
    </row>
    <row r="126" spans="2:18" ht="15.6" customHeight="1" x14ac:dyDescent="0.3">
      <c r="B126" s="70" t="s">
        <v>302</v>
      </c>
      <c r="C126" s="80"/>
      <c r="D126" s="80"/>
      <c r="E126" s="61"/>
      <c r="F126" s="70"/>
      <c r="G126" s="70"/>
      <c r="H126" s="70"/>
      <c r="I126" s="70"/>
      <c r="J126" s="70"/>
      <c r="K126" s="70"/>
      <c r="L126" s="70"/>
      <c r="M126" s="70"/>
      <c r="N126" s="70"/>
      <c r="O126" s="70"/>
      <c r="P126" s="81"/>
      <c r="Q126" s="70"/>
    </row>
    <row r="127" spans="2:18" ht="15.6" customHeight="1" thickBot="1" x14ac:dyDescent="0.35">
      <c r="B127" s="78" t="s">
        <v>303</v>
      </c>
      <c r="C127" s="79"/>
      <c r="D127" s="79"/>
      <c r="E127" s="61"/>
      <c r="F127" s="74"/>
      <c r="G127" s="75"/>
      <c r="H127" s="76"/>
      <c r="I127" s="76"/>
      <c r="J127" s="76"/>
      <c r="K127" s="76"/>
      <c r="L127" s="76"/>
      <c r="M127" s="76"/>
      <c r="N127" s="76"/>
      <c r="O127" s="76"/>
      <c r="P127" s="82"/>
      <c r="Q127" s="76"/>
      <c r="R127" s="40"/>
    </row>
    <row r="128" spans="2:18" ht="15.6" customHeight="1" thickBot="1" x14ac:dyDescent="0.35">
      <c r="B128" s="77" t="s">
        <v>304</v>
      </c>
      <c r="C128" s="53">
        <v>44754</v>
      </c>
      <c r="D128" s="53">
        <v>44760</v>
      </c>
      <c r="E128" s="12">
        <f>IF(D128="","",(+D128-$E$5))</f>
        <v>1258</v>
      </c>
      <c r="F128" s="12" t="str">
        <f>IF(G128="Completed","",IF(E128&lt;0,"Overdue",""))</f>
        <v/>
      </c>
      <c r="G128" s="12"/>
      <c r="H128" s="12"/>
      <c r="I128" s="12"/>
      <c r="J128" s="12"/>
      <c r="K128" s="12"/>
      <c r="L128" s="12"/>
      <c r="M128" s="12"/>
      <c r="N128" s="12"/>
      <c r="O128" s="12"/>
      <c r="P128" s="12"/>
      <c r="Q128" s="54"/>
    </row>
    <row r="129" spans="2:18" ht="15.6" customHeight="1" thickBot="1" x14ac:dyDescent="0.35">
      <c r="B129" s="77" t="s">
        <v>305</v>
      </c>
      <c r="C129" s="53">
        <v>44754</v>
      </c>
      <c r="D129" s="53">
        <v>44760</v>
      </c>
      <c r="E129" s="12">
        <f>IF(D129="","",(+D129-$E$5))</f>
        <v>1258</v>
      </c>
      <c r="F129" s="12" t="str">
        <f>IF(G129="Completed","",IF(E129&lt;0,"Overdue",""))</f>
        <v/>
      </c>
      <c r="G129" s="12"/>
      <c r="H129" s="12"/>
      <c r="I129" s="12"/>
      <c r="J129" s="12"/>
      <c r="K129" s="12"/>
      <c r="L129" s="12"/>
      <c r="M129" s="12"/>
      <c r="N129" s="12"/>
      <c r="O129" s="12"/>
      <c r="P129" s="12"/>
      <c r="Q129" s="54"/>
    </row>
    <row r="130" spans="2:18" ht="15.6" customHeight="1" thickBot="1" x14ac:dyDescent="0.35">
      <c r="B130" s="77" t="s">
        <v>306</v>
      </c>
      <c r="C130" s="53">
        <v>44754</v>
      </c>
      <c r="D130" s="53">
        <v>44760</v>
      </c>
      <c r="E130" s="12">
        <f>IF(D130="","",(+D130-$E$5))</f>
        <v>1258</v>
      </c>
      <c r="F130" s="12" t="str">
        <f>IF(G130="Completed","",IF(E130&lt;0,"Overdue",""))</f>
        <v/>
      </c>
      <c r="G130" s="12"/>
      <c r="H130" s="12"/>
      <c r="I130" s="12"/>
      <c r="J130" s="12"/>
      <c r="K130" s="12"/>
      <c r="L130" s="12"/>
      <c r="M130" s="12"/>
      <c r="N130" s="12"/>
      <c r="O130" s="12"/>
      <c r="P130" s="12"/>
      <c r="Q130" s="54"/>
      <c r="R130" s="83"/>
    </row>
    <row r="131" spans="2:18" ht="15.6" customHeight="1" thickBot="1" x14ac:dyDescent="0.35">
      <c r="B131" s="77" t="s">
        <v>307</v>
      </c>
      <c r="C131" s="53">
        <v>44754</v>
      </c>
      <c r="D131" s="53">
        <v>44760</v>
      </c>
      <c r="E131" s="12">
        <f>IF(D131="","",(+D131-$E$5))</f>
        <v>1258</v>
      </c>
      <c r="F131" s="12" t="str">
        <f>IF(G131="Completed","",IF(E131&lt;0,"Overdue",""))</f>
        <v/>
      </c>
      <c r="G131" s="12"/>
      <c r="H131" s="12"/>
      <c r="I131" s="12"/>
      <c r="J131" s="12"/>
      <c r="K131" s="12"/>
      <c r="L131" s="12"/>
      <c r="M131" s="12"/>
      <c r="N131" s="12"/>
      <c r="O131" s="12"/>
      <c r="P131" s="12"/>
      <c r="Q131" s="54"/>
    </row>
    <row r="132" spans="2:18" ht="15.6" customHeight="1" thickBot="1" x14ac:dyDescent="0.35">
      <c r="B132" s="78" t="s">
        <v>308</v>
      </c>
      <c r="C132" s="79"/>
      <c r="D132" s="79"/>
      <c r="E132" s="61"/>
      <c r="F132" s="74"/>
      <c r="G132" s="75"/>
      <c r="H132" s="76"/>
      <c r="I132" s="76"/>
      <c r="J132" s="76"/>
      <c r="K132" s="76"/>
      <c r="L132" s="76"/>
      <c r="M132" s="76"/>
      <c r="N132" s="76"/>
      <c r="O132" s="76"/>
      <c r="P132" s="82"/>
      <c r="Q132" s="76"/>
      <c r="R132" s="40"/>
    </row>
    <row r="133" spans="2:18" ht="27" customHeight="1" thickBot="1" x14ac:dyDescent="0.35">
      <c r="B133" s="77" t="s">
        <v>309</v>
      </c>
      <c r="C133" s="53">
        <v>44754</v>
      </c>
      <c r="D133" s="53">
        <v>44760</v>
      </c>
      <c r="E133" s="12">
        <f>IF(D133="","",(+D133-$E$5))</f>
        <v>1258</v>
      </c>
      <c r="F133" s="12" t="str">
        <f>IF(G133="Completed","",IF(E133&lt;0,"Overdue",""))</f>
        <v/>
      </c>
      <c r="G133" s="12"/>
      <c r="H133" s="12"/>
      <c r="I133" s="12"/>
      <c r="J133" s="12"/>
      <c r="K133" s="12"/>
      <c r="L133" s="12"/>
      <c r="M133" s="12"/>
      <c r="N133" s="12"/>
      <c r="O133" s="12"/>
      <c r="P133" s="12"/>
      <c r="Q133" s="54"/>
      <c r="R133" s="83"/>
    </row>
    <row r="134" spans="2:18" ht="15.6" customHeight="1" thickBot="1" x14ac:dyDescent="0.35">
      <c r="B134" s="77" t="s">
        <v>310</v>
      </c>
      <c r="C134" s="53">
        <v>44754</v>
      </c>
      <c r="D134" s="53">
        <v>44760</v>
      </c>
      <c r="E134" s="12">
        <f>IF(D134="","",(+D134-$E$5))</f>
        <v>1258</v>
      </c>
      <c r="F134" s="12" t="str">
        <f>IF(G134="Completed","",IF(E134&lt;0,"Overdue",""))</f>
        <v/>
      </c>
      <c r="G134" s="12"/>
      <c r="H134" s="12"/>
      <c r="I134" s="12"/>
      <c r="J134" s="12"/>
      <c r="K134" s="12"/>
      <c r="L134" s="12"/>
      <c r="M134" s="12"/>
      <c r="N134" s="12"/>
      <c r="O134" s="12"/>
      <c r="P134" s="12"/>
      <c r="Q134" s="54"/>
      <c r="R134" s="83"/>
    </row>
    <row r="135" spans="2:18" ht="15.6" customHeight="1" thickBot="1" x14ac:dyDescent="0.35">
      <c r="B135" s="78" t="s">
        <v>311</v>
      </c>
      <c r="C135" s="79"/>
      <c r="D135" s="79"/>
      <c r="E135" s="61"/>
      <c r="F135" s="74"/>
      <c r="G135" s="75"/>
      <c r="H135" s="76"/>
      <c r="I135" s="76"/>
      <c r="J135" s="76"/>
      <c r="K135" s="76"/>
      <c r="L135" s="76"/>
      <c r="M135" s="76"/>
      <c r="N135" s="76"/>
      <c r="O135" s="76"/>
      <c r="P135" s="82"/>
      <c r="Q135" s="76"/>
      <c r="R135" s="40"/>
    </row>
    <row r="136" spans="2:18" ht="15.6" customHeight="1" thickBot="1" x14ac:dyDescent="0.35">
      <c r="B136" s="77" t="s">
        <v>312</v>
      </c>
      <c r="C136" s="53">
        <v>44754</v>
      </c>
      <c r="D136" s="53">
        <v>44760</v>
      </c>
      <c r="E136" s="12">
        <f>IF(D136="","",(+D136-$E$5))</f>
        <v>1258</v>
      </c>
      <c r="F136" s="12" t="str">
        <f>IF(G136="Completed","",IF(E136&lt;0,"Overdue",""))</f>
        <v/>
      </c>
      <c r="G136" s="12"/>
      <c r="H136" s="12"/>
      <c r="I136" s="12"/>
      <c r="J136" s="12"/>
      <c r="K136" s="12"/>
      <c r="L136" s="12"/>
      <c r="M136" s="12"/>
      <c r="N136" s="12"/>
      <c r="O136" s="12"/>
      <c r="P136" s="12"/>
      <c r="Q136" s="54"/>
      <c r="R136" s="83"/>
    </row>
    <row r="137" spans="2:18" ht="15.6" customHeight="1" thickBot="1" x14ac:dyDescent="0.35">
      <c r="B137" s="77" t="s">
        <v>313</v>
      </c>
      <c r="C137" s="53">
        <v>44754</v>
      </c>
      <c r="D137" s="53">
        <v>44760</v>
      </c>
      <c r="E137" s="12">
        <f>IF(D137="","",(+D137-$E$5))</f>
        <v>1258</v>
      </c>
      <c r="F137" s="12" t="str">
        <f>IF(G137="Completed","",IF(E137&lt;0,"Overdue",""))</f>
        <v/>
      </c>
      <c r="G137" s="12"/>
      <c r="H137" s="12"/>
      <c r="I137" s="12"/>
      <c r="J137" s="12"/>
      <c r="K137" s="12"/>
      <c r="L137" s="12"/>
      <c r="M137" s="12"/>
      <c r="N137" s="12"/>
      <c r="O137" s="12"/>
      <c r="P137" s="12"/>
      <c r="Q137" s="54"/>
      <c r="R137" s="83"/>
    </row>
    <row r="138" spans="2:18" ht="15.6" customHeight="1" thickBot="1" x14ac:dyDescent="0.35">
      <c r="B138" s="77" t="s">
        <v>314</v>
      </c>
      <c r="C138" s="53">
        <v>44754</v>
      </c>
      <c r="D138" s="53">
        <v>44760</v>
      </c>
      <c r="E138" s="12">
        <f>IF(D138="","",(+D138-$E$5))</f>
        <v>1258</v>
      </c>
      <c r="F138" s="12" t="str">
        <f>IF(G138="Completed","",IF(E138&lt;0,"Overdue",""))</f>
        <v/>
      </c>
      <c r="G138" s="12"/>
      <c r="H138" s="12"/>
      <c r="I138" s="12"/>
      <c r="J138" s="12"/>
      <c r="K138" s="12"/>
      <c r="L138" s="12"/>
      <c r="M138" s="12"/>
      <c r="N138" s="12"/>
      <c r="O138" s="12"/>
      <c r="P138" s="12"/>
      <c r="Q138" s="54"/>
      <c r="R138" s="83"/>
    </row>
    <row r="139" spans="2:18" ht="15.6" customHeight="1" thickBot="1" x14ac:dyDescent="0.35">
      <c r="B139" s="77" t="s">
        <v>315</v>
      </c>
      <c r="C139" s="53">
        <v>44754</v>
      </c>
      <c r="D139" s="53">
        <v>44760</v>
      </c>
      <c r="E139" s="12">
        <f>IF(D139="","",(+D139-$E$5))</f>
        <v>1258</v>
      </c>
      <c r="F139" s="12" t="str">
        <f>IF(G139="Completed","",IF(E139&lt;0,"Overdue",""))</f>
        <v/>
      </c>
      <c r="G139" s="12"/>
      <c r="H139" s="12"/>
      <c r="I139" s="12"/>
      <c r="J139" s="12"/>
      <c r="K139" s="12"/>
      <c r="L139" s="12"/>
      <c r="M139" s="12"/>
      <c r="N139" s="12"/>
      <c r="O139" s="12"/>
      <c r="P139" s="12"/>
      <c r="Q139" s="54"/>
      <c r="R139" s="83"/>
    </row>
    <row r="140" spans="2:18" ht="15.6" customHeight="1" thickBot="1" x14ac:dyDescent="0.35">
      <c r="B140" s="78" t="s">
        <v>316</v>
      </c>
      <c r="C140" s="79"/>
      <c r="D140" s="79"/>
      <c r="E140" s="61"/>
      <c r="F140" s="74"/>
      <c r="G140" s="75"/>
      <c r="H140" s="76"/>
      <c r="I140" s="76"/>
      <c r="J140" s="76"/>
      <c r="K140" s="76"/>
      <c r="L140" s="76"/>
      <c r="M140" s="76"/>
      <c r="N140" s="76"/>
      <c r="O140" s="76"/>
      <c r="P140" s="82"/>
      <c r="Q140" s="76"/>
      <c r="R140" s="40"/>
    </row>
    <row r="141" spans="2:18" ht="15.6" customHeight="1" thickBot="1" x14ac:dyDescent="0.35">
      <c r="B141" s="77" t="s">
        <v>317</v>
      </c>
      <c r="C141" s="53">
        <v>44754</v>
      </c>
      <c r="D141" s="53">
        <v>44760</v>
      </c>
      <c r="E141" s="12">
        <f>IF(D141="","",(+D141-$E$5))</f>
        <v>1258</v>
      </c>
      <c r="F141" s="12" t="str">
        <f>IF(G141="Completed","",IF(E141&lt;0,"Overdue",""))</f>
        <v/>
      </c>
      <c r="G141" s="12"/>
      <c r="H141" s="12"/>
      <c r="I141" s="12"/>
      <c r="J141" s="12"/>
      <c r="K141" s="12"/>
      <c r="L141" s="12"/>
      <c r="M141" s="12"/>
      <c r="N141" s="12"/>
      <c r="O141" s="12"/>
      <c r="P141" s="12"/>
      <c r="Q141" s="54"/>
      <c r="R141" s="83"/>
    </row>
    <row r="142" spans="2:18" ht="15.6" customHeight="1" x14ac:dyDescent="0.3">
      <c r="B142" s="70" t="s">
        <v>318</v>
      </c>
      <c r="C142" s="80"/>
      <c r="D142" s="80"/>
      <c r="E142" s="61"/>
      <c r="F142" s="70"/>
      <c r="G142" s="70"/>
      <c r="H142" s="70"/>
      <c r="I142" s="70"/>
      <c r="J142" s="70" t="s">
        <v>239</v>
      </c>
      <c r="K142" s="70"/>
      <c r="L142" s="70"/>
      <c r="M142" s="70"/>
      <c r="N142" s="70"/>
      <c r="O142" s="70"/>
      <c r="P142" s="70"/>
      <c r="Q142" s="70"/>
    </row>
    <row r="143" spans="2:18" ht="15.6" customHeight="1" thickBot="1" x14ac:dyDescent="0.35">
      <c r="B143" s="78" t="s">
        <v>319</v>
      </c>
      <c r="C143" s="79"/>
      <c r="D143" s="79"/>
      <c r="E143" s="61"/>
      <c r="F143" s="74"/>
      <c r="G143" s="75"/>
      <c r="H143" s="76"/>
      <c r="I143" s="76"/>
      <c r="J143" s="76"/>
      <c r="K143" s="76"/>
      <c r="L143" s="76"/>
      <c r="M143" s="76"/>
      <c r="N143" s="76"/>
      <c r="O143" s="76"/>
      <c r="P143" s="76"/>
      <c r="Q143" s="76"/>
      <c r="R143" s="40"/>
    </row>
    <row r="144" spans="2:18" ht="15.6" customHeight="1" thickBot="1" x14ac:dyDescent="0.35">
      <c r="B144" s="77" t="s">
        <v>320</v>
      </c>
      <c r="C144" s="53">
        <v>44761</v>
      </c>
      <c r="D144" s="53">
        <v>44767</v>
      </c>
      <c r="E144" s="12">
        <f t="shared" ref="E144:E149" si="17">IF(D144="","",(+D144-$E$5))</f>
        <v>1265</v>
      </c>
      <c r="F144" s="12" t="str">
        <f t="shared" ref="F144:F149" si="18">IF(G144="Completed","",IF(E144&lt;0,"Overdue",""))</f>
        <v/>
      </c>
      <c r="G144" s="12"/>
      <c r="H144" s="12"/>
      <c r="I144" s="12"/>
      <c r="J144" s="12"/>
      <c r="K144" s="12"/>
      <c r="L144" s="12"/>
      <c r="M144" s="12"/>
      <c r="N144" s="12"/>
      <c r="O144" s="12"/>
      <c r="P144" s="12"/>
      <c r="Q144" s="54"/>
    </row>
    <row r="145" spans="2:18" ht="15.6" customHeight="1" thickBot="1" x14ac:dyDescent="0.35">
      <c r="B145" s="77" t="s">
        <v>321</v>
      </c>
      <c r="C145" s="53">
        <v>44761</v>
      </c>
      <c r="D145" s="53">
        <v>44767</v>
      </c>
      <c r="E145" s="12">
        <f t="shared" si="17"/>
        <v>1265</v>
      </c>
      <c r="F145" s="12" t="str">
        <f t="shared" si="18"/>
        <v/>
      </c>
      <c r="G145" s="12"/>
      <c r="H145" s="12"/>
      <c r="I145" s="12"/>
      <c r="J145" s="12"/>
      <c r="K145" s="12"/>
      <c r="L145" s="12"/>
      <c r="M145" s="12"/>
      <c r="N145" s="12"/>
      <c r="O145" s="12"/>
      <c r="P145" s="12"/>
      <c r="Q145" s="54"/>
    </row>
    <row r="146" spans="2:18" ht="15.6" customHeight="1" thickBot="1" x14ac:dyDescent="0.35">
      <c r="B146" s="77" t="s">
        <v>322</v>
      </c>
      <c r="C146" s="53">
        <v>44761</v>
      </c>
      <c r="D146" s="53">
        <v>44767</v>
      </c>
      <c r="E146" s="12">
        <f t="shared" si="17"/>
        <v>1265</v>
      </c>
      <c r="F146" s="12" t="str">
        <f t="shared" si="18"/>
        <v/>
      </c>
      <c r="G146" s="12"/>
      <c r="H146" s="12"/>
      <c r="I146" s="12"/>
      <c r="J146" s="12"/>
      <c r="K146" s="12"/>
      <c r="L146" s="12"/>
      <c r="M146" s="12"/>
      <c r="N146" s="12"/>
      <c r="O146" s="12"/>
      <c r="P146" s="12"/>
      <c r="Q146" s="54"/>
    </row>
    <row r="147" spans="2:18" ht="15.6" customHeight="1" thickBot="1" x14ac:dyDescent="0.35">
      <c r="B147" s="77" t="s">
        <v>323</v>
      </c>
      <c r="C147" s="53">
        <v>44761</v>
      </c>
      <c r="D147" s="53">
        <v>44767</v>
      </c>
      <c r="E147" s="12">
        <f t="shared" si="17"/>
        <v>1265</v>
      </c>
      <c r="F147" s="12" t="str">
        <f t="shared" si="18"/>
        <v/>
      </c>
      <c r="G147" s="12"/>
      <c r="H147" s="12"/>
      <c r="I147" s="12"/>
      <c r="J147" s="12"/>
      <c r="K147" s="12"/>
      <c r="L147" s="12"/>
      <c r="M147" s="12"/>
      <c r="N147" s="12"/>
      <c r="O147" s="12"/>
      <c r="P147" s="12"/>
      <c r="Q147" s="54"/>
    </row>
    <row r="148" spans="2:18" ht="15.6" customHeight="1" thickBot="1" x14ac:dyDescent="0.35">
      <c r="B148" s="77" t="s">
        <v>324</v>
      </c>
      <c r="C148" s="53">
        <v>44761</v>
      </c>
      <c r="D148" s="53">
        <v>44767</v>
      </c>
      <c r="E148" s="12">
        <f t="shared" si="17"/>
        <v>1265</v>
      </c>
      <c r="F148" s="12" t="str">
        <f t="shared" si="18"/>
        <v/>
      </c>
      <c r="G148" s="12"/>
      <c r="H148" s="12"/>
      <c r="I148" s="12"/>
      <c r="J148" s="12"/>
      <c r="K148" s="12"/>
      <c r="L148" s="12"/>
      <c r="M148" s="12"/>
      <c r="N148" s="12"/>
      <c r="O148" s="12"/>
      <c r="P148" s="12"/>
      <c r="Q148" s="54"/>
    </row>
    <row r="149" spans="2:18" ht="15.6" customHeight="1" thickBot="1" x14ac:dyDescent="0.35">
      <c r="B149" s="77" t="s">
        <v>325</v>
      </c>
      <c r="C149" s="53">
        <v>44761</v>
      </c>
      <c r="D149" s="53">
        <v>44767</v>
      </c>
      <c r="E149" s="12">
        <f t="shared" si="17"/>
        <v>1265</v>
      </c>
      <c r="F149" s="12" t="str">
        <f t="shared" si="18"/>
        <v/>
      </c>
      <c r="G149" s="12"/>
      <c r="H149" s="12"/>
      <c r="I149" s="12"/>
      <c r="J149" s="12"/>
      <c r="K149" s="12"/>
      <c r="L149" s="12"/>
      <c r="M149" s="12"/>
      <c r="N149" s="12"/>
      <c r="O149" s="12"/>
      <c r="P149" s="12"/>
      <c r="Q149" s="54"/>
    </row>
    <row r="150" spans="2:18" ht="15.6" customHeight="1" thickBot="1" x14ac:dyDescent="0.35">
      <c r="B150" s="78" t="s">
        <v>326</v>
      </c>
      <c r="C150" s="79"/>
      <c r="D150" s="79"/>
      <c r="E150" s="61"/>
      <c r="F150" s="74"/>
      <c r="G150" s="75"/>
      <c r="H150" s="76"/>
      <c r="I150" s="76"/>
      <c r="J150" s="76"/>
      <c r="K150" s="76"/>
      <c r="L150" s="76"/>
      <c r="M150" s="76"/>
      <c r="N150" s="76"/>
      <c r="O150" s="76"/>
      <c r="P150" s="76"/>
      <c r="Q150" s="76"/>
      <c r="R150" s="40"/>
    </row>
    <row r="151" spans="2:18" ht="15.6" customHeight="1" thickBot="1" x14ac:dyDescent="0.35">
      <c r="B151" s="77" t="s">
        <v>327</v>
      </c>
      <c r="C151" s="53"/>
      <c r="D151" s="53"/>
      <c r="E151" s="12"/>
      <c r="F151" s="12"/>
      <c r="G151" s="12"/>
      <c r="H151" s="12"/>
      <c r="I151" s="12"/>
      <c r="J151" s="12"/>
      <c r="K151" s="12"/>
      <c r="L151" s="12"/>
      <c r="M151" s="12"/>
      <c r="N151" s="12"/>
      <c r="O151" s="12"/>
      <c r="P151" s="12"/>
      <c r="Q151" s="54"/>
    </row>
    <row r="152" spans="2:18" ht="15.6" customHeight="1" outlineLevel="1" thickBot="1" x14ac:dyDescent="0.35">
      <c r="B152" s="84" t="s">
        <v>328</v>
      </c>
      <c r="C152" s="53">
        <v>44761</v>
      </c>
      <c r="D152" s="53">
        <v>44767</v>
      </c>
      <c r="E152" s="12">
        <f>IF(D152="","",(+D152-$E$5))</f>
        <v>1265</v>
      </c>
      <c r="F152" s="12" t="str">
        <f>IF(G152="Completed","",IF(E152&lt;0,"Overdue",""))</f>
        <v/>
      </c>
      <c r="G152" s="12"/>
      <c r="H152" s="12"/>
      <c r="I152" s="12"/>
      <c r="J152" s="12"/>
      <c r="K152" s="12"/>
      <c r="L152" s="12"/>
      <c r="M152" s="12"/>
      <c r="N152" s="12"/>
      <c r="O152" s="12"/>
      <c r="P152" s="12"/>
      <c r="Q152" s="54"/>
    </row>
    <row r="153" spans="2:18" ht="15.6" customHeight="1" outlineLevel="1" thickBot="1" x14ac:dyDescent="0.35">
      <c r="B153" s="84" t="s">
        <v>329</v>
      </c>
      <c r="C153" s="53">
        <v>44761</v>
      </c>
      <c r="D153" s="53">
        <v>44767</v>
      </c>
      <c r="E153" s="12">
        <f>IF(D153="","",(+D153-$E$5))</f>
        <v>1265</v>
      </c>
      <c r="F153" s="12" t="str">
        <f>IF(G153="Completed","",IF(E153&lt;0,"Overdue",""))</f>
        <v/>
      </c>
      <c r="G153" s="12"/>
      <c r="H153" s="12"/>
      <c r="I153" s="12"/>
      <c r="J153" s="12"/>
      <c r="K153" s="12"/>
      <c r="L153" s="12"/>
      <c r="M153" s="12"/>
      <c r="N153" s="12"/>
      <c r="O153" s="12"/>
      <c r="P153" s="12"/>
      <c r="Q153" s="54"/>
    </row>
    <row r="154" spans="2:18" ht="15.6" customHeight="1" thickBot="1" x14ac:dyDescent="0.35">
      <c r="B154" s="77" t="s">
        <v>330</v>
      </c>
      <c r="C154" s="53"/>
      <c r="D154" s="53"/>
      <c r="E154" s="12" t="str">
        <f>IF(D154="","",(+D154-$E$5))</f>
        <v/>
      </c>
      <c r="F154" s="12"/>
      <c r="G154" s="12"/>
      <c r="H154" s="12"/>
      <c r="I154" s="12"/>
      <c r="J154" s="12"/>
      <c r="K154" s="12"/>
      <c r="L154" s="12"/>
      <c r="M154" s="12"/>
      <c r="N154" s="12"/>
      <c r="O154" s="12"/>
      <c r="P154" s="12"/>
      <c r="Q154" s="54"/>
    </row>
    <row r="155" spans="2:18" ht="15.6" customHeight="1" outlineLevel="1" thickBot="1" x14ac:dyDescent="0.35">
      <c r="B155" s="84" t="s">
        <v>328</v>
      </c>
      <c r="C155" s="53">
        <v>44761</v>
      </c>
      <c r="D155" s="53">
        <v>44767</v>
      </c>
      <c r="E155" s="12">
        <f>IF(D155="","",(+D155-$E$5))</f>
        <v>1265</v>
      </c>
      <c r="F155" s="12" t="str">
        <f>IF(G155="Completed","",IF(E155&lt;0,"Overdue",""))</f>
        <v/>
      </c>
      <c r="G155" s="12"/>
      <c r="H155" s="12"/>
      <c r="I155" s="12"/>
      <c r="J155" s="12"/>
      <c r="K155" s="12"/>
      <c r="L155" s="12"/>
      <c r="M155" s="12"/>
      <c r="N155" s="12"/>
      <c r="O155" s="12"/>
      <c r="P155" s="12"/>
      <c r="Q155" s="54"/>
    </row>
    <row r="156" spans="2:18" ht="15.6" customHeight="1" outlineLevel="1" thickBot="1" x14ac:dyDescent="0.35">
      <c r="B156" s="84" t="s">
        <v>329</v>
      </c>
      <c r="C156" s="53">
        <v>44761</v>
      </c>
      <c r="D156" s="53">
        <v>44767</v>
      </c>
      <c r="E156" s="12">
        <f>IF(D156="","",(+D156-$E$5))</f>
        <v>1265</v>
      </c>
      <c r="F156" s="12" t="str">
        <f>IF(G156="Completed","",IF(E156&lt;0,"Overdue",""))</f>
        <v/>
      </c>
      <c r="G156" s="12"/>
      <c r="H156" s="12"/>
      <c r="I156" s="12"/>
      <c r="J156" s="12"/>
      <c r="K156" s="12"/>
      <c r="L156" s="12"/>
      <c r="M156" s="12"/>
      <c r="N156" s="12"/>
      <c r="O156" s="12"/>
      <c r="P156" s="12"/>
      <c r="Q156" s="54"/>
    </row>
    <row r="157" spans="2:18" ht="15.6" customHeight="1" thickBot="1" x14ac:dyDescent="0.35">
      <c r="B157" s="85" t="s">
        <v>331</v>
      </c>
      <c r="C157" s="79"/>
      <c r="D157" s="79"/>
      <c r="E157" s="61"/>
      <c r="F157" s="74"/>
      <c r="G157" s="75"/>
      <c r="H157" s="76"/>
      <c r="I157" s="76"/>
      <c r="J157" s="76"/>
      <c r="K157" s="76"/>
      <c r="L157" s="76"/>
      <c r="M157" s="76"/>
      <c r="N157" s="76"/>
      <c r="O157" s="76"/>
      <c r="P157" s="76"/>
      <c r="Q157" s="76"/>
      <c r="R157" s="40"/>
    </row>
    <row r="158" spans="2:18" ht="15.6" customHeight="1" thickBot="1" x14ac:dyDescent="0.35">
      <c r="B158" s="77" t="str">
        <f>+B157</f>
        <v>5.3: Regulatory charging summary</v>
      </c>
      <c r="C158" s="53">
        <v>44762</v>
      </c>
      <c r="D158" s="53">
        <v>44767</v>
      </c>
      <c r="E158" s="12">
        <f t="shared" ref="E158:E166" si="19">IF(D158="","",(+D158-$E$5))</f>
        <v>1265</v>
      </c>
      <c r="F158" s="12" t="str">
        <f>IF(G158="Completed","",IF(E158&lt;0,"Overdue",""))</f>
        <v/>
      </c>
      <c r="G158" s="12"/>
      <c r="H158" s="12"/>
      <c r="I158" s="12"/>
      <c r="J158" s="12"/>
      <c r="K158" s="12"/>
      <c r="L158" s="12"/>
      <c r="M158" s="12"/>
      <c r="N158" s="12"/>
      <c r="O158" s="12"/>
      <c r="P158" s="12"/>
      <c r="Q158" s="54"/>
    </row>
    <row r="159" spans="2:18" ht="15.6" customHeight="1" thickBot="1" x14ac:dyDescent="0.35">
      <c r="B159" s="85" t="s">
        <v>332</v>
      </c>
      <c r="C159" s="79"/>
      <c r="D159" s="79"/>
      <c r="E159" s="61" t="str">
        <f t="shared" si="19"/>
        <v/>
      </c>
      <c r="F159" s="74"/>
      <c r="G159" s="75"/>
      <c r="H159" s="76"/>
      <c r="I159" s="76"/>
      <c r="J159" s="76"/>
      <c r="K159" s="76"/>
      <c r="L159" s="76"/>
      <c r="M159" s="76"/>
      <c r="N159" s="76"/>
      <c r="O159" s="76"/>
      <c r="P159" s="76"/>
      <c r="Q159" s="76"/>
      <c r="R159" s="40"/>
    </row>
    <row r="160" spans="2:18" ht="15.6" customHeight="1" thickBot="1" x14ac:dyDescent="0.35">
      <c r="B160" s="77" t="str">
        <f>+B159</f>
        <v>5.4: Net cash appropriation arrangements</v>
      </c>
      <c r="C160" s="53">
        <v>44762</v>
      </c>
      <c r="D160" s="53">
        <v>44767</v>
      </c>
      <c r="E160" s="12">
        <f t="shared" si="19"/>
        <v>1265</v>
      </c>
      <c r="F160" s="12" t="str">
        <f>IF(G160="Completed","",IF(E160&lt;0,"Overdue",""))</f>
        <v/>
      </c>
      <c r="G160" s="12"/>
      <c r="H160" s="12"/>
      <c r="I160" s="12"/>
      <c r="J160" s="12"/>
      <c r="K160" s="12"/>
      <c r="L160" s="12"/>
      <c r="M160" s="12"/>
      <c r="N160" s="12"/>
      <c r="O160" s="12"/>
      <c r="P160" s="12"/>
      <c r="Q160" s="54"/>
    </row>
    <row r="161" spans="2:18" ht="15.6" customHeight="1" thickBot="1" x14ac:dyDescent="0.35">
      <c r="B161" s="85" t="s">
        <v>333</v>
      </c>
      <c r="C161" s="79"/>
      <c r="D161" s="79"/>
      <c r="E161" s="61" t="str">
        <f t="shared" si="19"/>
        <v/>
      </c>
      <c r="F161" s="74"/>
      <c r="G161" s="75"/>
      <c r="H161" s="76"/>
      <c r="I161" s="76"/>
      <c r="J161" s="76"/>
      <c r="K161" s="76"/>
      <c r="L161" s="76"/>
      <c r="M161" s="76"/>
      <c r="N161" s="76"/>
      <c r="O161" s="76"/>
      <c r="P161" s="76"/>
      <c r="Q161" s="76"/>
      <c r="R161" s="40"/>
    </row>
    <row r="162" spans="2:18" ht="15.6" customHeight="1" thickBot="1" x14ac:dyDescent="0.35">
      <c r="B162" s="77" t="str">
        <f>+B161</f>
        <v>5.5: Departmental cash flow (final)</v>
      </c>
      <c r="C162" s="53">
        <v>44762</v>
      </c>
      <c r="D162" s="53">
        <v>44767</v>
      </c>
      <c r="E162" s="12">
        <f t="shared" si="19"/>
        <v>1265</v>
      </c>
      <c r="F162" s="12" t="str">
        <f>IF(G162="Completed","",IF(E162&lt;0,"Overdue",""))</f>
        <v/>
      </c>
      <c r="G162" s="12"/>
      <c r="H162" s="12"/>
      <c r="I162" s="12"/>
      <c r="J162" s="12"/>
      <c r="K162" s="12"/>
      <c r="L162" s="12"/>
      <c r="M162" s="12"/>
      <c r="N162" s="12"/>
      <c r="O162" s="12"/>
      <c r="P162" s="12"/>
      <c r="Q162" s="54"/>
    </row>
    <row r="163" spans="2:18" ht="15.6" customHeight="1" thickBot="1" x14ac:dyDescent="0.35">
      <c r="B163" s="85" t="s">
        <v>334</v>
      </c>
      <c r="C163" s="79"/>
      <c r="D163" s="79"/>
      <c r="E163" s="61" t="str">
        <f t="shared" si="19"/>
        <v/>
      </c>
      <c r="F163" s="74"/>
      <c r="G163" s="75"/>
      <c r="H163" s="76"/>
      <c r="I163" s="76"/>
      <c r="J163" s="76"/>
      <c r="K163" s="76"/>
      <c r="L163" s="76"/>
      <c r="M163" s="76"/>
      <c r="N163" s="76"/>
      <c r="O163" s="76"/>
      <c r="P163" s="76"/>
      <c r="Q163" s="76"/>
      <c r="R163" s="40"/>
    </row>
    <row r="164" spans="2:18" ht="15.6" customHeight="1" thickBot="1" x14ac:dyDescent="0.35">
      <c r="B164" s="77" t="str">
        <f>+B163</f>
        <v>5.6: Administered - cash flow (final)</v>
      </c>
      <c r="C164" s="53">
        <v>44762</v>
      </c>
      <c r="D164" s="53">
        <v>44767</v>
      </c>
      <c r="E164" s="12">
        <f t="shared" si="19"/>
        <v>1265</v>
      </c>
      <c r="F164" s="12" t="str">
        <f>IF(G164="Completed","",IF(E164&lt;0,"Overdue",""))</f>
        <v/>
      </c>
      <c r="G164" s="12"/>
      <c r="H164" s="12"/>
      <c r="I164" s="12"/>
      <c r="J164" s="12"/>
      <c r="K164" s="12"/>
      <c r="L164" s="12"/>
      <c r="M164" s="12"/>
      <c r="N164" s="12"/>
      <c r="O164" s="12"/>
      <c r="P164" s="12"/>
      <c r="Q164" s="54"/>
    </row>
    <row r="165" spans="2:18" ht="15.6" customHeight="1" thickBot="1" x14ac:dyDescent="0.35">
      <c r="B165" s="85" t="s">
        <v>335</v>
      </c>
      <c r="C165" s="79"/>
      <c r="D165" s="79"/>
      <c r="E165" s="61" t="str">
        <f t="shared" si="19"/>
        <v/>
      </c>
      <c r="F165" s="74"/>
      <c r="G165" s="75"/>
      <c r="H165" s="76"/>
      <c r="I165" s="76"/>
      <c r="J165" s="76"/>
      <c r="K165" s="76"/>
      <c r="L165" s="76"/>
      <c r="M165" s="76"/>
      <c r="N165" s="76"/>
      <c r="O165" s="76"/>
      <c r="P165" s="76"/>
      <c r="Q165" s="76"/>
      <c r="R165" s="40"/>
    </row>
    <row r="166" spans="2:18" ht="15.6" customHeight="1" thickBot="1" x14ac:dyDescent="0.35">
      <c r="B166" s="77" t="str">
        <f>+B165</f>
        <v>5.7: Administered - administered reconciliation table</v>
      </c>
      <c r="C166" s="53">
        <v>44762</v>
      </c>
      <c r="D166" s="53">
        <v>44767</v>
      </c>
      <c r="E166" s="12">
        <f t="shared" si="19"/>
        <v>1265</v>
      </c>
      <c r="F166" s="12" t="str">
        <f>IF(G166="Completed","",IF(E166&lt;0,"Overdue",""))</f>
        <v/>
      </c>
      <c r="G166" s="12"/>
      <c r="H166" s="12"/>
      <c r="I166" s="12"/>
      <c r="J166" s="12"/>
      <c r="K166" s="12"/>
      <c r="L166" s="12"/>
      <c r="M166" s="12"/>
      <c r="N166" s="12"/>
      <c r="O166" s="12"/>
      <c r="P166" s="12"/>
      <c r="Q166" s="54"/>
    </row>
    <row r="167" spans="2:18" ht="15.6" customHeight="1" x14ac:dyDescent="0.3">
      <c r="B167" s="70" t="s">
        <v>336</v>
      </c>
      <c r="C167" s="80"/>
      <c r="D167" s="80"/>
      <c r="E167" s="61"/>
      <c r="F167" s="70"/>
      <c r="G167" s="70"/>
      <c r="H167" s="70"/>
      <c r="I167" s="70"/>
      <c r="J167" s="70"/>
      <c r="K167" s="70"/>
      <c r="L167" s="70"/>
      <c r="M167" s="70"/>
      <c r="N167" s="70"/>
      <c r="O167" s="70"/>
      <c r="P167" s="70"/>
      <c r="Q167" s="70"/>
    </row>
    <row r="168" spans="2:18" ht="15.6" customHeight="1" thickBot="1" x14ac:dyDescent="0.35">
      <c r="B168" s="85" t="s">
        <v>337</v>
      </c>
      <c r="C168" s="79"/>
      <c r="D168" s="79"/>
      <c r="E168" s="61"/>
      <c r="F168" s="74"/>
      <c r="G168" s="75"/>
      <c r="H168" s="76"/>
      <c r="I168" s="76"/>
      <c r="J168" s="76"/>
      <c r="K168" s="76"/>
      <c r="L168" s="76"/>
      <c r="M168" s="76"/>
      <c r="N168" s="76"/>
      <c r="O168" s="76"/>
      <c r="P168" s="76"/>
      <c r="Q168" s="76"/>
      <c r="R168" s="40"/>
    </row>
    <row r="169" spans="2:18" ht="15.6" customHeight="1" thickBot="1" x14ac:dyDescent="0.35">
      <c r="B169" s="77" t="s">
        <v>338</v>
      </c>
      <c r="C169" s="53">
        <v>44760</v>
      </c>
      <c r="D169" s="53">
        <v>44762</v>
      </c>
      <c r="E169" s="12">
        <f>IF(D169="","",(+D169-$E$5))</f>
        <v>1260</v>
      </c>
      <c r="F169" s="12" t="str">
        <f>IF(G169="Completed","",IF(E169&lt;0,"Overdue",""))</f>
        <v/>
      </c>
      <c r="G169" s="12"/>
      <c r="H169" s="12"/>
      <c r="I169" s="12"/>
      <c r="J169" s="12"/>
      <c r="K169" s="12"/>
      <c r="L169" s="12"/>
      <c r="M169" s="12"/>
      <c r="N169" s="12"/>
      <c r="O169" s="12"/>
      <c r="P169" s="12"/>
      <c r="Q169" s="54"/>
    </row>
    <row r="170" spans="2:18" ht="15.6" customHeight="1" thickBot="1" x14ac:dyDescent="0.35">
      <c r="B170" s="77" t="s">
        <v>339</v>
      </c>
      <c r="C170" s="53">
        <v>44760</v>
      </c>
      <c r="D170" s="53">
        <v>44762</v>
      </c>
      <c r="E170" s="12">
        <f t="shared" ref="E170:E172" si="20">IF(D170="","",(+D170-$E$5))</f>
        <v>1260</v>
      </c>
      <c r="F170" s="12" t="str">
        <f>IF(G170="Completed","",IF(E170&lt;0,"Overdue",""))</f>
        <v/>
      </c>
      <c r="G170" s="12"/>
      <c r="H170" s="12"/>
      <c r="I170" s="12"/>
      <c r="J170" s="12"/>
      <c r="K170" s="12"/>
      <c r="L170" s="12"/>
      <c r="M170" s="12"/>
      <c r="N170" s="12"/>
      <c r="O170" s="12"/>
      <c r="P170" s="12"/>
      <c r="Q170" s="54"/>
    </row>
    <row r="171" spans="2:18" ht="15.6" customHeight="1" thickBot="1" x14ac:dyDescent="0.35">
      <c r="B171" s="77" t="s">
        <v>340</v>
      </c>
      <c r="C171" s="53">
        <v>44760</v>
      </c>
      <c r="D171" s="53">
        <v>44762</v>
      </c>
      <c r="E171" s="12">
        <f t="shared" si="20"/>
        <v>1260</v>
      </c>
      <c r="F171" s="12" t="str">
        <f>IF(G171="Completed","",IF(E171&lt;0,"Overdue",""))</f>
        <v/>
      </c>
      <c r="G171" s="12"/>
      <c r="H171" s="12"/>
      <c r="I171" s="12"/>
      <c r="J171" s="12"/>
      <c r="K171" s="12"/>
      <c r="L171" s="12"/>
      <c r="M171" s="12"/>
      <c r="N171" s="12"/>
      <c r="O171" s="12"/>
      <c r="P171" s="12"/>
      <c r="Q171" s="54"/>
    </row>
    <row r="172" spans="2:18" ht="15.6" customHeight="1" thickBot="1" x14ac:dyDescent="0.35">
      <c r="B172" s="77" t="s">
        <v>341</v>
      </c>
      <c r="C172" s="53">
        <v>44760</v>
      </c>
      <c r="D172" s="53">
        <v>44762</v>
      </c>
      <c r="E172" s="12">
        <f t="shared" si="20"/>
        <v>1260</v>
      </c>
      <c r="F172" s="12" t="str">
        <f>IF(G172="Completed","",IF(E172&lt;0,"Overdue",""))</f>
        <v/>
      </c>
      <c r="G172" s="12"/>
      <c r="H172" s="12"/>
      <c r="I172" s="12"/>
      <c r="J172" s="12"/>
      <c r="K172" s="12"/>
      <c r="L172" s="12"/>
      <c r="M172" s="12"/>
      <c r="N172" s="12"/>
      <c r="O172" s="12"/>
      <c r="P172" s="12"/>
      <c r="Q172" s="54"/>
    </row>
    <row r="173" spans="2:18" ht="15.6" customHeight="1" x14ac:dyDescent="0.3">
      <c r="B173" s="70" t="s">
        <v>342</v>
      </c>
      <c r="C173" s="80"/>
      <c r="D173" s="80"/>
      <c r="E173" s="61"/>
      <c r="F173" s="70"/>
      <c r="G173" s="70"/>
      <c r="H173" s="70"/>
      <c r="I173" s="70"/>
      <c r="J173" s="70"/>
      <c r="K173" s="70"/>
      <c r="L173" s="70"/>
      <c r="M173" s="70"/>
      <c r="N173" s="70"/>
      <c r="O173" s="70"/>
      <c r="P173" s="70"/>
      <c r="Q173" s="70"/>
    </row>
    <row r="174" spans="2:18" ht="15.6" customHeight="1" thickBot="1" x14ac:dyDescent="0.35">
      <c r="B174" s="85" t="s">
        <v>343</v>
      </c>
      <c r="C174" s="79"/>
      <c r="D174" s="79"/>
      <c r="E174" s="61"/>
      <c r="F174" s="74"/>
      <c r="G174" s="75"/>
      <c r="H174" s="76"/>
      <c r="I174" s="76"/>
      <c r="J174" s="76"/>
      <c r="K174" s="76"/>
      <c r="L174" s="76"/>
      <c r="M174" s="76"/>
      <c r="N174" s="76"/>
      <c r="O174" s="76"/>
      <c r="P174" s="76"/>
      <c r="Q174" s="76"/>
      <c r="R174" s="40"/>
    </row>
    <row r="175" spans="2:18" ht="15.6" customHeight="1" thickBot="1" x14ac:dyDescent="0.35">
      <c r="B175" s="77" t="s">
        <v>344</v>
      </c>
      <c r="C175" s="53">
        <v>44760</v>
      </c>
      <c r="D175" s="53">
        <v>44762</v>
      </c>
      <c r="E175" s="12">
        <f t="shared" ref="E175:E238" si="21">IF(D175="","",(+D175-$E$5))</f>
        <v>1260</v>
      </c>
      <c r="F175" s="12" t="str">
        <f>IF(G175="Completed","",IF(E175&lt;0,"Overdue",""))</f>
        <v/>
      </c>
      <c r="G175" s="12"/>
      <c r="H175" s="12"/>
      <c r="I175" s="12"/>
      <c r="J175" s="12"/>
      <c r="K175" s="12"/>
      <c r="L175" s="12"/>
      <c r="M175" s="12"/>
      <c r="N175" s="12"/>
      <c r="O175" s="12"/>
      <c r="P175" s="12"/>
      <c r="Q175" s="54"/>
    </row>
    <row r="176" spans="2:18" ht="15.6" customHeight="1" thickBot="1" x14ac:dyDescent="0.35">
      <c r="B176" s="77" t="s">
        <v>345</v>
      </c>
      <c r="C176" s="53">
        <v>44760</v>
      </c>
      <c r="D176" s="53">
        <v>44762</v>
      </c>
      <c r="E176" s="12">
        <f t="shared" si="21"/>
        <v>1260</v>
      </c>
      <c r="F176" s="12" t="str">
        <f>IF(G176="Completed","",IF(E176&lt;0,"Overdue",""))</f>
        <v/>
      </c>
      <c r="G176" s="12"/>
      <c r="H176" s="12"/>
      <c r="I176" s="12"/>
      <c r="J176" s="12"/>
      <c r="K176" s="12"/>
      <c r="L176" s="12"/>
      <c r="M176" s="12"/>
      <c r="N176" s="12"/>
      <c r="O176" s="12"/>
      <c r="P176" s="12"/>
      <c r="Q176" s="54"/>
    </row>
    <row r="177" spans="2:18" ht="15.6" customHeight="1" thickBot="1" x14ac:dyDescent="0.35">
      <c r="B177" s="85" t="s">
        <v>346</v>
      </c>
      <c r="C177" s="79"/>
      <c r="D177" s="79"/>
      <c r="E177" s="61" t="str">
        <f t="shared" si="21"/>
        <v/>
      </c>
      <c r="F177" s="74"/>
      <c r="G177" s="75"/>
      <c r="H177" s="76"/>
      <c r="I177" s="76"/>
      <c r="J177" s="76"/>
      <c r="K177" s="76"/>
      <c r="L177" s="76"/>
      <c r="M177" s="76"/>
      <c r="N177" s="76"/>
      <c r="O177" s="76"/>
      <c r="P177" s="76"/>
      <c r="Q177" s="76"/>
      <c r="R177" s="40"/>
    </row>
    <row r="178" spans="2:18" ht="15.6" customHeight="1" thickBot="1" x14ac:dyDescent="0.35">
      <c r="B178" s="77" t="s">
        <v>347</v>
      </c>
      <c r="C178" s="53">
        <v>44762</v>
      </c>
      <c r="D178" s="53">
        <v>44767</v>
      </c>
      <c r="E178" s="12">
        <f t="shared" si="21"/>
        <v>1265</v>
      </c>
      <c r="F178" s="12" t="str">
        <f>IF(G178="Completed","",IF(E178&lt;0,"Overdue",""))</f>
        <v/>
      </c>
      <c r="G178" s="12"/>
      <c r="H178" s="12"/>
      <c r="I178" s="12"/>
      <c r="J178" s="12"/>
      <c r="K178" s="12"/>
      <c r="L178" s="12"/>
      <c r="M178" s="12"/>
      <c r="N178" s="12"/>
      <c r="O178" s="12"/>
      <c r="P178" s="12"/>
      <c r="Q178" s="54"/>
    </row>
    <row r="179" spans="2:18" ht="15.6" customHeight="1" thickBot="1" x14ac:dyDescent="0.35">
      <c r="B179" s="77" t="s">
        <v>348</v>
      </c>
      <c r="C179" s="53">
        <v>44762</v>
      </c>
      <c r="D179" s="53">
        <v>44767</v>
      </c>
      <c r="E179" s="12">
        <f t="shared" si="21"/>
        <v>1265</v>
      </c>
      <c r="F179" s="12" t="str">
        <f>IF(G179="Completed","",IF(E179&lt;0,"Overdue",""))</f>
        <v/>
      </c>
      <c r="G179" s="12"/>
      <c r="H179" s="12"/>
      <c r="I179" s="12"/>
      <c r="J179" s="12"/>
      <c r="K179" s="12"/>
      <c r="L179" s="12"/>
      <c r="M179" s="12"/>
      <c r="N179" s="12"/>
      <c r="O179" s="12"/>
      <c r="P179" s="12"/>
      <c r="Q179" s="54"/>
    </row>
    <row r="180" spans="2:18" ht="15.6" customHeight="1" thickBot="1" x14ac:dyDescent="0.35">
      <c r="B180" s="77" t="s">
        <v>349</v>
      </c>
      <c r="C180" s="53">
        <v>44762</v>
      </c>
      <c r="D180" s="53">
        <v>44767</v>
      </c>
      <c r="E180" s="12">
        <f t="shared" si="21"/>
        <v>1265</v>
      </c>
      <c r="F180" s="12" t="str">
        <f>IF(G180="Completed","",IF(E180&lt;0,"Overdue",""))</f>
        <v/>
      </c>
      <c r="G180" s="12"/>
      <c r="H180" s="12"/>
      <c r="I180" s="12"/>
      <c r="J180" s="12"/>
      <c r="K180" s="12"/>
      <c r="L180" s="12"/>
      <c r="M180" s="12"/>
      <c r="N180" s="12"/>
      <c r="O180" s="12"/>
      <c r="P180" s="12"/>
      <c r="Q180" s="54"/>
    </row>
    <row r="181" spans="2:18" ht="15.6" customHeight="1" thickBot="1" x14ac:dyDescent="0.35">
      <c r="B181" s="77" t="s">
        <v>350</v>
      </c>
      <c r="C181" s="53">
        <v>44762</v>
      </c>
      <c r="D181" s="53">
        <v>44767</v>
      </c>
      <c r="E181" s="12">
        <f t="shared" si="21"/>
        <v>1265</v>
      </c>
      <c r="F181" s="12" t="str">
        <f>IF(G181="Completed","",IF(E181&lt;0,"Overdue",""))</f>
        <v/>
      </c>
      <c r="G181" s="12"/>
      <c r="H181" s="12"/>
      <c r="I181" s="12"/>
      <c r="J181" s="12"/>
      <c r="K181" s="12"/>
      <c r="L181" s="12"/>
      <c r="M181" s="12"/>
      <c r="N181" s="12"/>
      <c r="O181" s="12"/>
      <c r="P181" s="12"/>
      <c r="Q181" s="54"/>
    </row>
    <row r="182" spans="2:18" ht="15.6" customHeight="1" thickBot="1" x14ac:dyDescent="0.35">
      <c r="B182" s="77" t="s">
        <v>351</v>
      </c>
      <c r="C182" s="53">
        <v>44762</v>
      </c>
      <c r="D182" s="53">
        <v>44767</v>
      </c>
      <c r="E182" s="12">
        <f t="shared" si="21"/>
        <v>1265</v>
      </c>
      <c r="F182" s="12" t="str">
        <f>IF(G182="Completed","",IF(E182&lt;0,"Overdue",""))</f>
        <v/>
      </c>
      <c r="G182" s="12"/>
      <c r="H182" s="12"/>
      <c r="I182" s="12"/>
      <c r="J182" s="12"/>
      <c r="K182" s="12"/>
      <c r="L182" s="12"/>
      <c r="M182" s="12"/>
      <c r="N182" s="12"/>
      <c r="O182" s="12"/>
      <c r="P182" s="12"/>
      <c r="Q182" s="54"/>
    </row>
    <row r="183" spans="2:18" ht="15.6" customHeight="1" thickBot="1" x14ac:dyDescent="0.35">
      <c r="B183" s="85" t="s">
        <v>352</v>
      </c>
      <c r="C183" s="79"/>
      <c r="D183" s="79"/>
      <c r="E183" s="61" t="str">
        <f t="shared" si="21"/>
        <v/>
      </c>
      <c r="F183" s="74"/>
      <c r="G183" s="75"/>
      <c r="H183" s="76"/>
      <c r="I183" s="76"/>
      <c r="J183" s="76"/>
      <c r="K183" s="76"/>
      <c r="L183" s="76"/>
      <c r="M183" s="76"/>
      <c r="N183" s="76"/>
      <c r="O183" s="76"/>
      <c r="P183" s="76"/>
      <c r="Q183" s="76"/>
      <c r="R183" s="40"/>
    </row>
    <row r="184" spans="2:18" ht="15.6" customHeight="1" thickBot="1" x14ac:dyDescent="0.35">
      <c r="B184" s="77" t="s">
        <v>353</v>
      </c>
      <c r="C184" s="53">
        <v>44762</v>
      </c>
      <c r="D184" s="53">
        <v>44767</v>
      </c>
      <c r="E184" s="12">
        <f t="shared" si="21"/>
        <v>1265</v>
      </c>
      <c r="F184" s="12" t="str">
        <f t="shared" ref="F184:F189" si="22">IF(G184="Completed","",IF(E184&lt;0,"Overdue",""))</f>
        <v/>
      </c>
      <c r="G184" s="12"/>
      <c r="H184" s="12"/>
      <c r="I184" s="12"/>
      <c r="J184" s="12"/>
      <c r="K184" s="12"/>
      <c r="L184" s="12"/>
      <c r="M184" s="12"/>
      <c r="N184" s="12"/>
      <c r="O184" s="12"/>
      <c r="P184" s="12"/>
      <c r="Q184" s="54"/>
    </row>
    <row r="185" spans="2:18" ht="15.6" customHeight="1" thickBot="1" x14ac:dyDescent="0.35">
      <c r="B185" s="77" t="s">
        <v>354</v>
      </c>
      <c r="C185" s="53">
        <v>44762</v>
      </c>
      <c r="D185" s="53">
        <v>44767</v>
      </c>
      <c r="E185" s="12">
        <f t="shared" si="21"/>
        <v>1265</v>
      </c>
      <c r="F185" s="12" t="str">
        <f t="shared" si="22"/>
        <v/>
      </c>
      <c r="G185" s="12"/>
      <c r="H185" s="12"/>
      <c r="I185" s="12"/>
      <c r="J185" s="12"/>
      <c r="K185" s="12"/>
      <c r="L185" s="12"/>
      <c r="M185" s="12"/>
      <c r="N185" s="12"/>
      <c r="O185" s="12"/>
      <c r="P185" s="12"/>
      <c r="Q185" s="54"/>
    </row>
    <row r="186" spans="2:18" ht="15.6" customHeight="1" thickBot="1" x14ac:dyDescent="0.35">
      <c r="B186" s="77" t="s">
        <v>355</v>
      </c>
      <c r="C186" s="53">
        <v>44762</v>
      </c>
      <c r="D186" s="53">
        <v>44767</v>
      </c>
      <c r="E186" s="12">
        <f t="shared" si="21"/>
        <v>1265</v>
      </c>
      <c r="F186" s="12" t="str">
        <f t="shared" si="22"/>
        <v/>
      </c>
      <c r="G186" s="12"/>
      <c r="H186" s="12"/>
      <c r="I186" s="12"/>
      <c r="J186" s="12"/>
      <c r="K186" s="12"/>
      <c r="L186" s="12"/>
      <c r="M186" s="12"/>
      <c r="N186" s="12"/>
      <c r="O186" s="12"/>
      <c r="P186" s="12"/>
      <c r="Q186" s="54"/>
    </row>
    <row r="187" spans="2:18" ht="15.6" customHeight="1" thickBot="1" x14ac:dyDescent="0.35">
      <c r="B187" s="77" t="s">
        <v>356</v>
      </c>
      <c r="C187" s="53">
        <v>44762</v>
      </c>
      <c r="D187" s="53">
        <v>44767</v>
      </c>
      <c r="E187" s="12">
        <f t="shared" si="21"/>
        <v>1265</v>
      </c>
      <c r="F187" s="12" t="str">
        <f t="shared" si="22"/>
        <v/>
      </c>
      <c r="G187" s="12"/>
      <c r="H187" s="12"/>
      <c r="I187" s="12"/>
      <c r="J187" s="12"/>
      <c r="K187" s="12"/>
      <c r="L187" s="12"/>
      <c r="M187" s="12"/>
      <c r="N187" s="12"/>
      <c r="O187" s="12"/>
      <c r="P187" s="12"/>
      <c r="Q187" s="54"/>
    </row>
    <row r="188" spans="2:18" ht="15.6" customHeight="1" thickBot="1" x14ac:dyDescent="0.35">
      <c r="B188" s="77" t="s">
        <v>357</v>
      </c>
      <c r="C188" s="53">
        <v>44762</v>
      </c>
      <c r="D188" s="53">
        <v>44767</v>
      </c>
      <c r="E188" s="12">
        <f t="shared" si="21"/>
        <v>1265</v>
      </c>
      <c r="F188" s="12" t="str">
        <f t="shared" si="22"/>
        <v/>
      </c>
      <c r="G188" s="12"/>
      <c r="H188" s="12"/>
      <c r="I188" s="12"/>
      <c r="J188" s="12"/>
      <c r="K188" s="12"/>
      <c r="L188" s="12"/>
      <c r="M188" s="12"/>
      <c r="N188" s="12"/>
      <c r="O188" s="12"/>
      <c r="P188" s="12"/>
      <c r="Q188" s="54"/>
    </row>
    <row r="189" spans="2:18" ht="15.6" customHeight="1" thickBot="1" x14ac:dyDescent="0.35">
      <c r="B189" s="77" t="s">
        <v>358</v>
      </c>
      <c r="C189" s="53">
        <v>44762</v>
      </c>
      <c r="D189" s="53">
        <v>44767</v>
      </c>
      <c r="E189" s="12">
        <f t="shared" si="21"/>
        <v>1265</v>
      </c>
      <c r="F189" s="12" t="str">
        <f t="shared" si="22"/>
        <v/>
      </c>
      <c r="G189" s="12"/>
      <c r="H189" s="12"/>
      <c r="I189" s="12"/>
      <c r="J189" s="12"/>
      <c r="K189" s="12"/>
      <c r="L189" s="12"/>
      <c r="M189" s="12"/>
      <c r="N189" s="12"/>
      <c r="O189" s="12"/>
      <c r="P189" s="12"/>
      <c r="Q189" s="54"/>
    </row>
    <row r="190" spans="2:18" ht="15.6" customHeight="1" x14ac:dyDescent="0.3">
      <c r="B190" s="70" t="s">
        <v>359</v>
      </c>
      <c r="C190" s="80"/>
      <c r="D190" s="80"/>
      <c r="E190" s="61" t="str">
        <f t="shared" si="21"/>
        <v/>
      </c>
      <c r="F190" s="70"/>
      <c r="G190" s="70"/>
      <c r="H190" s="70"/>
      <c r="I190" s="70"/>
      <c r="J190" s="70"/>
      <c r="K190" s="70"/>
      <c r="L190" s="70"/>
      <c r="M190" s="70"/>
      <c r="N190" s="70"/>
      <c r="O190" s="70"/>
      <c r="P190" s="70"/>
      <c r="Q190" s="70"/>
    </row>
    <row r="191" spans="2:18" ht="15.6" customHeight="1" thickBot="1" x14ac:dyDescent="0.35">
      <c r="B191" s="85" t="s">
        <v>360</v>
      </c>
      <c r="C191" s="79"/>
      <c r="D191" s="79"/>
      <c r="E191" s="61" t="str">
        <f t="shared" si="21"/>
        <v/>
      </c>
      <c r="F191" s="74"/>
      <c r="G191" s="75"/>
      <c r="H191" s="76"/>
      <c r="I191" s="76"/>
      <c r="J191" s="76"/>
      <c r="K191" s="76"/>
      <c r="L191" s="76"/>
      <c r="M191" s="76"/>
      <c r="N191" s="76"/>
      <c r="O191" s="76"/>
      <c r="P191" s="76"/>
      <c r="Q191" s="76"/>
      <c r="R191" s="40"/>
    </row>
    <row r="192" spans="2:18" ht="15.6" customHeight="1" thickBot="1" x14ac:dyDescent="0.35">
      <c r="B192" s="77" t="s">
        <v>360</v>
      </c>
      <c r="C192" s="53">
        <v>44762</v>
      </c>
      <c r="D192" s="53">
        <v>44767</v>
      </c>
      <c r="E192" s="12">
        <f t="shared" si="21"/>
        <v>1265</v>
      </c>
      <c r="F192" s="12" t="str">
        <f>IF(G192="Completed","",IF(E192&lt;0,"Overdue",""))</f>
        <v/>
      </c>
      <c r="G192" s="12"/>
      <c r="H192" s="12"/>
      <c r="I192" s="12"/>
      <c r="J192" s="12"/>
      <c r="K192" s="12"/>
      <c r="L192" s="12"/>
      <c r="M192" s="12"/>
      <c r="N192" s="12"/>
      <c r="O192" s="12"/>
      <c r="P192" s="12"/>
      <c r="Q192" s="54"/>
    </row>
    <row r="193" spans="1:44" ht="15.6" customHeight="1" thickBot="1" x14ac:dyDescent="0.35">
      <c r="B193" s="85" t="s">
        <v>361</v>
      </c>
      <c r="C193" s="79"/>
      <c r="D193" s="79"/>
      <c r="E193" s="61" t="str">
        <f t="shared" si="21"/>
        <v/>
      </c>
      <c r="F193" s="74"/>
      <c r="G193" s="75"/>
      <c r="H193" s="76"/>
      <c r="I193" s="76"/>
      <c r="J193" s="76"/>
      <c r="K193" s="76"/>
      <c r="L193" s="76"/>
      <c r="M193" s="76"/>
      <c r="N193" s="76"/>
      <c r="O193" s="76"/>
      <c r="P193" s="76"/>
      <c r="Q193" s="76"/>
      <c r="R193" s="40"/>
    </row>
    <row r="194" spans="1:44" ht="15.6" customHeight="1" thickBot="1" x14ac:dyDescent="0.35">
      <c r="B194" s="77" t="s">
        <v>362</v>
      </c>
      <c r="C194" s="53">
        <v>44762</v>
      </c>
      <c r="D194" s="53">
        <v>44767</v>
      </c>
      <c r="E194" s="12">
        <f t="shared" si="21"/>
        <v>1265</v>
      </c>
      <c r="F194" s="12" t="str">
        <f>IF(G194="Completed","",IF(E194&lt;0,"Overdue",""))</f>
        <v/>
      </c>
      <c r="G194" s="12"/>
      <c r="H194" s="12"/>
      <c r="I194" s="12"/>
      <c r="J194" s="12"/>
      <c r="K194" s="12"/>
      <c r="L194" s="12"/>
      <c r="M194" s="12"/>
      <c r="N194" s="12"/>
      <c r="O194" s="12"/>
      <c r="P194" s="12"/>
      <c r="Q194" s="54"/>
    </row>
    <row r="195" spans="1:44" ht="15.6" customHeight="1" thickBot="1" x14ac:dyDescent="0.35">
      <c r="B195" s="77" t="s">
        <v>363</v>
      </c>
      <c r="C195" s="53">
        <v>44762</v>
      </c>
      <c r="D195" s="53">
        <v>44767</v>
      </c>
      <c r="E195" s="12">
        <f t="shared" si="21"/>
        <v>1265</v>
      </c>
      <c r="F195" s="12" t="str">
        <f>IF(G195="Completed","",IF(E195&lt;0,"Overdue",""))</f>
        <v/>
      </c>
      <c r="G195" s="12"/>
      <c r="H195" s="12"/>
      <c r="I195" s="12"/>
      <c r="J195" s="12"/>
      <c r="K195" s="12"/>
      <c r="L195" s="12"/>
      <c r="M195" s="12"/>
      <c r="N195" s="12"/>
      <c r="O195" s="12"/>
      <c r="P195" s="12"/>
      <c r="Q195" s="54"/>
    </row>
    <row r="196" spans="1:44" ht="15.6" customHeight="1" thickBot="1" x14ac:dyDescent="0.35">
      <c r="B196" s="85" t="s">
        <v>364</v>
      </c>
      <c r="C196" s="79"/>
      <c r="D196" s="79"/>
      <c r="E196" s="61" t="str">
        <f t="shared" si="21"/>
        <v/>
      </c>
      <c r="F196" s="74"/>
      <c r="G196" s="75"/>
      <c r="H196" s="76"/>
      <c r="I196" s="86"/>
      <c r="J196" s="76"/>
      <c r="K196" s="76"/>
      <c r="L196" s="76"/>
      <c r="M196" s="76"/>
      <c r="N196" s="76"/>
      <c r="O196" s="76"/>
      <c r="P196" s="76"/>
      <c r="Q196" s="76"/>
      <c r="R196" s="40"/>
    </row>
    <row r="197" spans="1:44" ht="15.6" customHeight="1" thickBot="1" x14ac:dyDescent="0.35">
      <c r="B197" s="77" t="s">
        <v>365</v>
      </c>
      <c r="C197" s="53">
        <v>44762</v>
      </c>
      <c r="D197" s="53">
        <v>44767</v>
      </c>
      <c r="E197" s="12">
        <f t="shared" si="21"/>
        <v>1265</v>
      </c>
      <c r="F197" s="12" t="str">
        <f>IF(G197="Completed","",IF(E197&lt;0,"Overdue",""))</f>
        <v/>
      </c>
      <c r="G197" s="12"/>
      <c r="H197" s="12"/>
      <c r="I197" s="12"/>
      <c r="J197" s="12"/>
      <c r="K197" s="12"/>
      <c r="L197" s="12"/>
      <c r="M197" s="12"/>
      <c r="N197" s="12"/>
      <c r="O197" s="12"/>
      <c r="P197" s="12"/>
      <c r="Q197" s="54"/>
    </row>
    <row r="198" spans="1:44" ht="15.6" customHeight="1" thickBot="1" x14ac:dyDescent="0.35">
      <c r="B198" s="77" t="s">
        <v>366</v>
      </c>
      <c r="C198" s="53">
        <v>44762</v>
      </c>
      <c r="D198" s="53">
        <v>44767</v>
      </c>
      <c r="E198" s="12">
        <f>IF(D198="","",(+D198-$E$5))</f>
        <v>1265</v>
      </c>
      <c r="F198" s="12" t="str">
        <f>IF(G198="Completed","",IF(E198&lt;0,"Overdue",""))</f>
        <v/>
      </c>
      <c r="G198" s="12"/>
      <c r="H198" s="12"/>
      <c r="I198" s="12"/>
      <c r="J198" s="12"/>
      <c r="K198" s="12"/>
      <c r="L198" s="12"/>
      <c r="M198" s="12"/>
      <c r="N198" s="12"/>
      <c r="O198" s="12"/>
      <c r="P198" s="12"/>
      <c r="Q198" s="54"/>
    </row>
    <row r="199" spans="1:44" ht="15.6" customHeight="1" thickBot="1" x14ac:dyDescent="0.35">
      <c r="B199" s="77" t="s">
        <v>367</v>
      </c>
      <c r="C199" s="53">
        <v>44762</v>
      </c>
      <c r="D199" s="53">
        <v>44767</v>
      </c>
      <c r="E199" s="12">
        <f>IF(D199="","",(+D199-$E$5))</f>
        <v>1265</v>
      </c>
      <c r="F199" s="12" t="str">
        <f>IF(G199="Completed","",IF(E199&lt;0,"Overdue",""))</f>
        <v/>
      </c>
      <c r="G199" s="12"/>
      <c r="H199" s="12"/>
      <c r="I199" s="12"/>
      <c r="J199" s="12"/>
      <c r="K199" s="12"/>
      <c r="L199" s="12"/>
      <c r="M199" s="12"/>
      <c r="N199" s="12"/>
      <c r="O199" s="12"/>
      <c r="P199" s="12"/>
      <c r="Q199" s="54"/>
    </row>
    <row r="200" spans="1:44" ht="15.6" customHeight="1" thickBot="1" x14ac:dyDescent="0.35">
      <c r="B200" s="77" t="s">
        <v>368</v>
      </c>
      <c r="C200" s="53">
        <v>44762</v>
      </c>
      <c r="D200" s="53">
        <v>44767</v>
      </c>
      <c r="E200" s="12">
        <f>IF(D200="","",(+D200-$E$5))</f>
        <v>1265</v>
      </c>
      <c r="F200" s="12" t="str">
        <f>IF(G200="Completed","",IF(E200&lt;0,"Overdue",""))</f>
        <v/>
      </c>
      <c r="G200" s="12"/>
      <c r="H200" s="12"/>
      <c r="I200" s="12"/>
      <c r="J200" s="12"/>
      <c r="K200" s="12"/>
      <c r="L200" s="12"/>
      <c r="M200" s="12"/>
      <c r="N200" s="12"/>
      <c r="O200" s="12"/>
      <c r="P200" s="12"/>
      <c r="Q200" s="54"/>
    </row>
    <row r="201" spans="1:44" ht="15.6" customHeight="1" thickBot="1" x14ac:dyDescent="0.3">
      <c r="A201" s="51" t="str">
        <f>+A61+1&amp;"."</f>
        <v>8.</v>
      </c>
      <c r="B201" s="51" t="s">
        <v>369</v>
      </c>
      <c r="C201" s="52">
        <f>MIN(C202:C208)</f>
        <v>44050</v>
      </c>
      <c r="D201" s="52">
        <f>MAX(D202:D208)</f>
        <v>44785</v>
      </c>
      <c r="E201" s="51">
        <f t="shared" si="21"/>
        <v>1283</v>
      </c>
      <c r="F201" s="51" t="str">
        <f t="shared" ref="F201:F236" si="23">IF(G201="Completed","",IF(E201&lt;0,"Overdue",""))</f>
        <v/>
      </c>
      <c r="G201" s="51"/>
      <c r="H201" s="51"/>
      <c r="I201" s="51"/>
      <c r="J201" s="51"/>
      <c r="K201" s="51"/>
      <c r="L201" s="51"/>
      <c r="M201" s="51"/>
      <c r="N201" s="51"/>
      <c r="O201" s="51"/>
      <c r="P201" s="51"/>
      <c r="Q201" s="51"/>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R201" s="42"/>
    </row>
    <row r="202" spans="1:44" ht="15.6" customHeight="1" thickBot="1" x14ac:dyDescent="0.35">
      <c r="B202" s="87" t="s">
        <v>370</v>
      </c>
      <c r="C202" s="53">
        <v>44768</v>
      </c>
      <c r="D202" s="53">
        <v>44770</v>
      </c>
      <c r="E202" s="12">
        <f t="shared" si="21"/>
        <v>1268</v>
      </c>
      <c r="F202" s="12" t="str">
        <f t="shared" si="23"/>
        <v/>
      </c>
      <c r="G202" s="12"/>
      <c r="H202" s="12"/>
      <c r="I202" s="12"/>
      <c r="J202" s="12"/>
      <c r="K202" s="12"/>
      <c r="L202" s="12"/>
      <c r="M202" s="12"/>
      <c r="N202" s="12"/>
      <c r="O202" s="12"/>
      <c r="P202" s="12"/>
      <c r="Q202" s="54"/>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R202" s="42"/>
    </row>
    <row r="203" spans="1:44" ht="15.6" customHeight="1" thickBot="1" x14ac:dyDescent="0.35">
      <c r="B203" s="87" t="s">
        <v>371</v>
      </c>
      <c r="C203" s="53">
        <v>44768</v>
      </c>
      <c r="D203" s="53">
        <v>44770</v>
      </c>
      <c r="E203" s="12">
        <f t="shared" si="21"/>
        <v>1268</v>
      </c>
      <c r="F203" s="12" t="str">
        <f t="shared" si="23"/>
        <v/>
      </c>
      <c r="G203" s="12"/>
      <c r="H203" s="12"/>
      <c r="I203" s="12"/>
      <c r="J203" s="12"/>
      <c r="K203" s="12"/>
      <c r="L203" s="12"/>
      <c r="M203" s="12"/>
      <c r="N203" s="12"/>
      <c r="O203" s="12"/>
      <c r="P203" s="12"/>
      <c r="Q203" s="54"/>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R203" s="42"/>
    </row>
    <row r="204" spans="1:44" ht="15.6" customHeight="1" thickBot="1" x14ac:dyDescent="0.35">
      <c r="B204" s="87" t="s">
        <v>229</v>
      </c>
      <c r="C204" s="53">
        <v>44770</v>
      </c>
      <c r="D204" s="53">
        <v>44771</v>
      </c>
      <c r="E204" s="12">
        <f t="shared" si="21"/>
        <v>1269</v>
      </c>
      <c r="F204" s="12" t="str">
        <f t="shared" si="23"/>
        <v/>
      </c>
      <c r="G204" s="12"/>
      <c r="H204" s="12"/>
      <c r="I204" s="12"/>
      <c r="J204" s="12"/>
      <c r="K204" s="12"/>
      <c r="L204" s="12"/>
      <c r="M204" s="12"/>
      <c r="N204" s="12"/>
      <c r="O204" s="12"/>
      <c r="P204" s="12"/>
      <c r="Q204" s="54"/>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R204" s="42"/>
    </row>
    <row r="205" spans="1:44" ht="15.6" customHeight="1" thickBot="1" x14ac:dyDescent="0.35">
      <c r="B205" s="87" t="s">
        <v>230</v>
      </c>
      <c r="C205" s="53">
        <v>44771</v>
      </c>
      <c r="D205" s="53">
        <v>44774</v>
      </c>
      <c r="E205" s="12">
        <f t="shared" si="21"/>
        <v>1272</v>
      </c>
      <c r="F205" s="12" t="str">
        <f t="shared" si="23"/>
        <v/>
      </c>
      <c r="G205" s="12"/>
      <c r="H205" s="12"/>
      <c r="I205" s="12"/>
      <c r="J205" s="12"/>
      <c r="K205" s="12"/>
      <c r="L205" s="12"/>
      <c r="M205" s="12"/>
      <c r="N205" s="12"/>
      <c r="O205" s="12"/>
      <c r="P205" s="12"/>
      <c r="Q205" s="54"/>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R205" s="42"/>
    </row>
    <row r="206" spans="1:44" ht="15.6" customHeight="1" thickBot="1" x14ac:dyDescent="0.35">
      <c r="B206" s="87" t="s">
        <v>231</v>
      </c>
      <c r="C206" s="53">
        <v>44774</v>
      </c>
      <c r="D206" s="53">
        <v>44776</v>
      </c>
      <c r="E206" s="12">
        <f t="shared" si="21"/>
        <v>1274</v>
      </c>
      <c r="F206" s="12" t="str">
        <f t="shared" si="23"/>
        <v/>
      </c>
      <c r="G206" s="12"/>
      <c r="H206" s="12"/>
      <c r="I206" s="12"/>
      <c r="J206" s="12"/>
      <c r="K206" s="12"/>
      <c r="L206" s="12"/>
      <c r="M206" s="12"/>
      <c r="N206" s="12"/>
      <c r="O206" s="12"/>
      <c r="P206" s="12"/>
      <c r="Q206" s="54"/>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R206" s="42"/>
    </row>
    <row r="207" spans="1:44" ht="15.6" customHeight="1" thickBot="1" x14ac:dyDescent="0.3">
      <c r="A207" s="51" t="str">
        <f>+A201+1&amp;"."</f>
        <v>9.</v>
      </c>
      <c r="B207" s="51" t="s">
        <v>372</v>
      </c>
      <c r="C207" s="52">
        <f>MIN(C208:C212)</f>
        <v>44050</v>
      </c>
      <c r="D207" s="52">
        <f>MAX(D208:D212)</f>
        <v>44785</v>
      </c>
      <c r="E207" s="51">
        <f t="shared" si="21"/>
        <v>1283</v>
      </c>
      <c r="F207" s="51" t="str">
        <f t="shared" si="23"/>
        <v/>
      </c>
      <c r="G207" s="51"/>
      <c r="H207" s="51"/>
      <c r="I207" s="51"/>
      <c r="J207" s="51"/>
      <c r="K207" s="51"/>
      <c r="L207" s="51"/>
      <c r="M207" s="51"/>
      <c r="N207" s="51"/>
      <c r="O207" s="51"/>
      <c r="P207" s="51"/>
      <c r="Q207" s="51"/>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R207" s="42"/>
    </row>
    <row r="208" spans="1:44" ht="15.6" customHeight="1" thickBot="1" x14ac:dyDescent="0.35">
      <c r="B208" s="87" t="s">
        <v>235</v>
      </c>
      <c r="C208" s="53">
        <v>44767</v>
      </c>
      <c r="D208" s="53">
        <v>44781</v>
      </c>
      <c r="E208" s="12">
        <f t="shared" si="21"/>
        <v>1279</v>
      </c>
      <c r="F208" s="12" t="str">
        <f t="shared" si="23"/>
        <v/>
      </c>
      <c r="G208" s="12"/>
      <c r="H208" s="12"/>
      <c r="I208" s="12"/>
      <c r="J208" s="12"/>
      <c r="K208" s="12"/>
      <c r="L208" s="12"/>
      <c r="M208" s="12"/>
      <c r="N208" s="12"/>
      <c r="O208" s="12"/>
      <c r="P208" s="12"/>
      <c r="Q208" s="54"/>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R208" s="42"/>
    </row>
    <row r="209" spans="1:44" ht="15.6" customHeight="1" thickBot="1" x14ac:dyDescent="0.35">
      <c r="B209" s="87" t="s">
        <v>236</v>
      </c>
      <c r="C209" s="53">
        <v>44767</v>
      </c>
      <c r="D209" s="53">
        <v>44781</v>
      </c>
      <c r="E209" s="12">
        <f t="shared" si="21"/>
        <v>1279</v>
      </c>
      <c r="F209" s="12" t="str">
        <f t="shared" si="23"/>
        <v/>
      </c>
      <c r="G209" s="12"/>
      <c r="H209" s="12"/>
      <c r="I209" s="12"/>
      <c r="J209" s="12"/>
      <c r="K209" s="12"/>
      <c r="L209" s="12"/>
      <c r="M209" s="12"/>
      <c r="N209" s="12"/>
      <c r="O209" s="12"/>
      <c r="P209" s="12"/>
      <c r="Q209" s="54"/>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R209" s="42"/>
    </row>
    <row r="210" spans="1:44" ht="15.6" customHeight="1" thickBot="1" x14ac:dyDescent="0.35">
      <c r="B210" s="87" t="s">
        <v>229</v>
      </c>
      <c r="C210" s="53">
        <v>44050</v>
      </c>
      <c r="D210" s="53">
        <v>44782</v>
      </c>
      <c r="E210" s="12">
        <f t="shared" si="21"/>
        <v>1280</v>
      </c>
      <c r="F210" s="12" t="str">
        <f t="shared" si="23"/>
        <v/>
      </c>
      <c r="G210" s="12"/>
      <c r="H210" s="12"/>
      <c r="I210" s="12"/>
      <c r="J210" s="12"/>
      <c r="K210" s="12"/>
      <c r="L210" s="12"/>
      <c r="M210" s="12"/>
      <c r="N210" s="12"/>
      <c r="O210" s="12"/>
      <c r="P210" s="12"/>
      <c r="Q210" s="54"/>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R210" s="42"/>
    </row>
    <row r="211" spans="1:44" ht="15.6" customHeight="1" thickBot="1" x14ac:dyDescent="0.35">
      <c r="B211" s="87" t="s">
        <v>230</v>
      </c>
      <c r="C211" s="53">
        <v>44053</v>
      </c>
      <c r="D211" s="53">
        <v>44783</v>
      </c>
      <c r="E211" s="12">
        <f t="shared" si="21"/>
        <v>1281</v>
      </c>
      <c r="F211" s="12" t="str">
        <f t="shared" si="23"/>
        <v/>
      </c>
      <c r="G211" s="12"/>
      <c r="H211" s="12"/>
      <c r="I211" s="12"/>
      <c r="J211" s="12"/>
      <c r="K211" s="12"/>
      <c r="L211" s="12"/>
      <c r="M211" s="12"/>
      <c r="N211" s="12"/>
      <c r="O211" s="12"/>
      <c r="P211" s="12"/>
      <c r="Q211" s="54"/>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R211" s="42"/>
    </row>
    <row r="212" spans="1:44" ht="15.6" customHeight="1" thickBot="1" x14ac:dyDescent="0.35">
      <c r="B212" s="87" t="s">
        <v>231</v>
      </c>
      <c r="C212" s="53">
        <v>44054</v>
      </c>
      <c r="D212" s="53">
        <v>44785</v>
      </c>
      <c r="E212" s="12">
        <f t="shared" si="21"/>
        <v>1283</v>
      </c>
      <c r="F212" s="12" t="str">
        <f t="shared" si="23"/>
        <v/>
      </c>
      <c r="G212" s="12"/>
      <c r="H212" s="12"/>
      <c r="I212" s="12"/>
      <c r="J212" s="12"/>
      <c r="K212" s="12"/>
      <c r="L212" s="12"/>
      <c r="M212" s="12"/>
      <c r="N212" s="12"/>
      <c r="O212" s="12"/>
      <c r="P212" s="12"/>
      <c r="Q212" s="54"/>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R212" s="42"/>
    </row>
    <row r="213" spans="1:44" ht="15.6" customHeight="1" thickBot="1" x14ac:dyDescent="0.35">
      <c r="B213" s="126" t="s">
        <v>560</v>
      </c>
      <c r="C213" s="59"/>
      <c r="D213" s="60">
        <v>44788</v>
      </c>
      <c r="E213" s="61">
        <f t="shared" si="21"/>
        <v>1286</v>
      </c>
      <c r="F213" s="62" t="str">
        <f t="shared" si="23"/>
        <v/>
      </c>
      <c r="G213" s="66"/>
      <c r="H213" s="64"/>
      <c r="I213" s="64"/>
      <c r="J213" s="64"/>
      <c r="K213" s="64"/>
      <c r="L213" s="64"/>
      <c r="M213" s="64"/>
      <c r="N213" s="64"/>
      <c r="O213" s="64"/>
      <c r="P213" s="64"/>
      <c r="Q213" s="64"/>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R213" s="42"/>
    </row>
    <row r="214" spans="1:44" ht="15.6" customHeight="1" thickBot="1" x14ac:dyDescent="0.3">
      <c r="A214" s="51" t="str">
        <f>+A207+1&amp;"."</f>
        <v>10.</v>
      </c>
      <c r="B214" s="51" t="s">
        <v>374</v>
      </c>
      <c r="C214" s="52">
        <f>MIN(C215:C219)</f>
        <v>44776</v>
      </c>
      <c r="D214" s="52">
        <f>MAX(D215:D219)</f>
        <v>44790</v>
      </c>
      <c r="E214" s="51">
        <f t="shared" si="21"/>
        <v>1288</v>
      </c>
      <c r="F214" s="51" t="str">
        <f t="shared" si="23"/>
        <v/>
      </c>
      <c r="G214" s="51"/>
      <c r="H214" s="51"/>
      <c r="I214" s="51"/>
      <c r="J214" s="51"/>
      <c r="K214" s="51"/>
      <c r="L214" s="51"/>
      <c r="M214" s="51"/>
      <c r="N214" s="51"/>
      <c r="O214" s="51"/>
      <c r="P214" s="51"/>
      <c r="Q214" s="51"/>
    </row>
    <row r="215" spans="1:44" ht="15.6" customHeight="1" thickBot="1" x14ac:dyDescent="0.35">
      <c r="B215" s="87" t="s">
        <v>559</v>
      </c>
      <c r="C215" s="53">
        <v>44776</v>
      </c>
      <c r="D215" s="53">
        <v>44783</v>
      </c>
      <c r="E215" s="12">
        <f t="shared" si="21"/>
        <v>1281</v>
      </c>
      <c r="F215" s="12" t="str">
        <f t="shared" si="23"/>
        <v/>
      </c>
      <c r="G215" s="12"/>
      <c r="H215" s="12"/>
      <c r="I215" s="12"/>
      <c r="J215" s="12"/>
      <c r="K215" s="12"/>
      <c r="L215" s="12"/>
      <c r="M215" s="12"/>
      <c r="N215" s="12"/>
      <c r="O215" s="12"/>
      <c r="P215" s="12"/>
      <c r="Q215" s="54"/>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R215" s="42"/>
    </row>
    <row r="216" spans="1:44" ht="15.6" customHeight="1" thickBot="1" x14ac:dyDescent="0.35">
      <c r="B216" s="87" t="s">
        <v>229</v>
      </c>
      <c r="C216" s="53">
        <v>44783</v>
      </c>
      <c r="D216" s="53">
        <v>44785</v>
      </c>
      <c r="E216" s="12">
        <f t="shared" si="21"/>
        <v>1283</v>
      </c>
      <c r="F216" s="12" t="str">
        <f t="shared" si="23"/>
        <v/>
      </c>
      <c r="G216" s="12"/>
      <c r="H216" s="12"/>
      <c r="I216" s="12"/>
      <c r="J216" s="12"/>
      <c r="K216" s="12"/>
      <c r="L216" s="12"/>
      <c r="M216" s="12"/>
      <c r="N216" s="12"/>
      <c r="O216" s="12"/>
      <c r="P216" s="12"/>
      <c r="Q216" s="54"/>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R216" s="42"/>
    </row>
    <row r="217" spans="1:44" ht="15.6" customHeight="1" thickBot="1" x14ac:dyDescent="0.35">
      <c r="B217" s="87" t="s">
        <v>230</v>
      </c>
      <c r="C217" s="53">
        <v>44785</v>
      </c>
      <c r="D217" s="53">
        <v>44788</v>
      </c>
      <c r="E217" s="12">
        <f t="shared" si="21"/>
        <v>1286</v>
      </c>
      <c r="F217" s="12" t="str">
        <f t="shared" si="23"/>
        <v/>
      </c>
      <c r="G217" s="12"/>
      <c r="H217" s="12"/>
      <c r="I217" s="12"/>
      <c r="J217" s="12"/>
      <c r="K217" s="12"/>
      <c r="L217" s="12"/>
      <c r="M217" s="12"/>
      <c r="N217" s="12"/>
      <c r="O217" s="12"/>
      <c r="P217" s="12"/>
      <c r="Q217" s="54"/>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R217" s="42"/>
    </row>
    <row r="218" spans="1:44" ht="15.6" customHeight="1" thickBot="1" x14ac:dyDescent="0.35">
      <c r="B218" s="87" t="s">
        <v>231</v>
      </c>
      <c r="C218" s="53">
        <v>44788</v>
      </c>
      <c r="D218" s="53">
        <v>44790</v>
      </c>
      <c r="E218" s="12">
        <f t="shared" si="21"/>
        <v>1288</v>
      </c>
      <c r="F218" s="12" t="str">
        <f t="shared" si="23"/>
        <v/>
      </c>
      <c r="G218" s="12"/>
      <c r="H218" s="12"/>
      <c r="I218" s="12"/>
      <c r="J218" s="12"/>
      <c r="K218" s="12"/>
      <c r="L218" s="12"/>
      <c r="M218" s="12"/>
      <c r="N218" s="12"/>
      <c r="O218" s="12"/>
      <c r="P218" s="12"/>
      <c r="Q218" s="54"/>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R218" s="42"/>
    </row>
    <row r="219" spans="1:44" ht="15.6" customHeight="1" thickBot="1" x14ac:dyDescent="0.35">
      <c r="B219" s="127" t="s">
        <v>561</v>
      </c>
      <c r="C219" s="128"/>
      <c r="D219" s="60">
        <v>44790</v>
      </c>
      <c r="E219" s="12">
        <f t="shared" si="21"/>
        <v>1288</v>
      </c>
      <c r="F219" s="12" t="str">
        <f t="shared" si="23"/>
        <v/>
      </c>
      <c r="G219" s="12"/>
      <c r="H219" s="12"/>
      <c r="I219" s="12"/>
      <c r="J219" s="12"/>
      <c r="K219" s="12"/>
      <c r="L219" s="12"/>
      <c r="M219" s="12"/>
      <c r="N219" s="12"/>
      <c r="O219" s="12"/>
      <c r="P219" s="12"/>
      <c r="Q219" s="54"/>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R219" s="42"/>
    </row>
    <row r="220" spans="1:44" ht="15.6" customHeight="1" thickBot="1" x14ac:dyDescent="0.3">
      <c r="A220" s="51" t="str">
        <f>+A214+1&amp;"."</f>
        <v>11.</v>
      </c>
      <c r="B220" s="51" t="s">
        <v>376</v>
      </c>
      <c r="C220" s="52">
        <f>MIN(C221:C221)</f>
        <v>44778</v>
      </c>
      <c r="D220" s="52">
        <f>MAX(D221:D221)</f>
        <v>44792</v>
      </c>
      <c r="E220" s="51">
        <f t="shared" si="21"/>
        <v>1290</v>
      </c>
      <c r="F220" s="51" t="str">
        <f t="shared" si="23"/>
        <v/>
      </c>
      <c r="G220" s="51"/>
      <c r="H220" s="51"/>
      <c r="I220" s="51"/>
      <c r="J220" s="51"/>
      <c r="K220" s="51"/>
      <c r="L220" s="51"/>
      <c r="M220" s="51"/>
      <c r="N220" s="51"/>
      <c r="O220" s="51"/>
      <c r="P220" s="51"/>
      <c r="Q220" s="51"/>
    </row>
    <row r="221" spans="1:44" ht="16.2" thickBot="1" x14ac:dyDescent="0.35">
      <c r="B221" s="87" t="s">
        <v>377</v>
      </c>
      <c r="C221" s="53">
        <v>44778</v>
      </c>
      <c r="D221" s="53">
        <v>44792</v>
      </c>
      <c r="E221" s="12">
        <f t="shared" si="21"/>
        <v>1290</v>
      </c>
      <c r="F221" s="12" t="str">
        <f t="shared" si="23"/>
        <v/>
      </c>
      <c r="G221" s="12"/>
      <c r="H221" s="12"/>
      <c r="I221" s="12"/>
      <c r="J221" s="12"/>
      <c r="K221" s="12"/>
      <c r="L221" s="12"/>
      <c r="M221" s="12"/>
      <c r="N221" s="12"/>
      <c r="O221" s="12"/>
      <c r="P221" s="12"/>
      <c r="Q221" s="54"/>
    </row>
    <row r="222" spans="1:44" ht="15.6" customHeight="1" thickBot="1" x14ac:dyDescent="0.3">
      <c r="A222" s="51" t="str">
        <f>+A220+1&amp;"."</f>
        <v>12.</v>
      </c>
      <c r="B222" s="51" t="s">
        <v>378</v>
      </c>
      <c r="C222" s="52">
        <f>MIN(C223:C223)</f>
        <v>44792</v>
      </c>
      <c r="D222" s="52">
        <f>MAX(D223:D223)</f>
        <v>44795</v>
      </c>
      <c r="E222" s="51">
        <f t="shared" si="21"/>
        <v>1293</v>
      </c>
      <c r="F222" s="51" t="str">
        <f t="shared" si="23"/>
        <v/>
      </c>
      <c r="G222" s="51"/>
      <c r="H222" s="51"/>
      <c r="I222" s="51"/>
      <c r="J222" s="51"/>
      <c r="K222" s="51"/>
      <c r="L222" s="51"/>
      <c r="M222" s="51"/>
      <c r="N222" s="51"/>
      <c r="O222" s="51"/>
      <c r="P222" s="51"/>
      <c r="Q222" s="51"/>
    </row>
    <row r="223" spans="1:44" ht="15.6" customHeight="1" thickBot="1" x14ac:dyDescent="0.35">
      <c r="B223" s="87" t="s">
        <v>379</v>
      </c>
      <c r="C223" s="53">
        <v>44792</v>
      </c>
      <c r="D223" s="53">
        <v>44795</v>
      </c>
      <c r="E223" s="12">
        <f t="shared" si="21"/>
        <v>1293</v>
      </c>
      <c r="F223" s="12" t="str">
        <f t="shared" si="23"/>
        <v/>
      </c>
      <c r="G223" s="12"/>
      <c r="H223" s="12"/>
      <c r="I223" s="12"/>
      <c r="J223" s="12"/>
      <c r="K223" s="12"/>
      <c r="L223" s="12"/>
      <c r="M223" s="12"/>
      <c r="N223" s="12"/>
      <c r="O223" s="12"/>
      <c r="P223" s="12"/>
      <c r="Q223" s="54"/>
    </row>
    <row r="224" spans="1:44" ht="15.6" customHeight="1" thickBot="1" x14ac:dyDescent="0.3">
      <c r="A224" s="51" t="str">
        <f>+A222+1&amp;"."</f>
        <v>13.</v>
      </c>
      <c r="B224" s="51" t="s">
        <v>380</v>
      </c>
      <c r="C224" s="52">
        <f>MIN(C225)</f>
        <v>44764</v>
      </c>
      <c r="D224" s="52">
        <f>MAX(D225)</f>
        <v>44802</v>
      </c>
      <c r="E224" s="51">
        <f t="shared" si="21"/>
        <v>1300</v>
      </c>
      <c r="F224" s="51" t="str">
        <f t="shared" si="23"/>
        <v/>
      </c>
      <c r="G224" s="51"/>
      <c r="H224" s="51"/>
      <c r="I224" s="51"/>
      <c r="J224" s="51"/>
      <c r="K224" s="51"/>
      <c r="L224" s="51"/>
      <c r="M224" s="51"/>
      <c r="N224" s="51"/>
      <c r="O224" s="51"/>
      <c r="P224" s="51"/>
      <c r="Q224" s="51"/>
    </row>
    <row r="225" spans="1:17" ht="15.6" customHeight="1" thickBot="1" x14ac:dyDescent="0.35">
      <c r="A225" s="138"/>
      <c r="B225" s="139" t="s">
        <v>565</v>
      </c>
      <c r="C225" s="125">
        <v>44764</v>
      </c>
      <c r="D225" s="125">
        <v>44802</v>
      </c>
      <c r="E225" s="12">
        <f t="shared" si="21"/>
        <v>1300</v>
      </c>
      <c r="F225" s="12" t="str">
        <f t="shared" si="23"/>
        <v/>
      </c>
      <c r="G225" s="12"/>
      <c r="H225" s="12"/>
      <c r="I225" s="12"/>
      <c r="J225" s="12"/>
      <c r="K225" s="12"/>
      <c r="L225" s="12"/>
      <c r="M225" s="12"/>
      <c r="N225" s="12"/>
      <c r="O225" s="12"/>
      <c r="P225" s="12"/>
      <c r="Q225" s="54"/>
    </row>
    <row r="226" spans="1:17" ht="15.6" customHeight="1" thickBot="1" x14ac:dyDescent="0.3">
      <c r="A226" s="51" t="str">
        <f>+A224+1&amp;"."</f>
        <v>14.</v>
      </c>
      <c r="B226" s="51" t="s">
        <v>382</v>
      </c>
      <c r="C226" s="52"/>
      <c r="D226" s="52">
        <f>MAX(D227:D227)</f>
        <v>44803</v>
      </c>
      <c r="E226" s="51">
        <f t="shared" si="21"/>
        <v>1301</v>
      </c>
      <c r="F226" s="51" t="str">
        <f t="shared" si="23"/>
        <v/>
      </c>
      <c r="G226" s="51"/>
      <c r="H226" s="51"/>
      <c r="I226" s="51"/>
      <c r="J226" s="51"/>
      <c r="K226" s="51"/>
      <c r="L226" s="51"/>
      <c r="M226" s="51"/>
      <c r="N226" s="51"/>
      <c r="O226" s="51"/>
      <c r="P226" s="51"/>
      <c r="Q226" s="51"/>
    </row>
    <row r="227" spans="1:17" ht="15.6" customHeight="1" thickBot="1" x14ac:dyDescent="0.35">
      <c r="B227" s="87" t="s">
        <v>383</v>
      </c>
      <c r="C227" s="53"/>
      <c r="D227" s="53">
        <v>44803</v>
      </c>
      <c r="E227" s="12">
        <f t="shared" si="21"/>
        <v>1301</v>
      </c>
      <c r="F227" s="12" t="str">
        <f t="shared" si="23"/>
        <v/>
      </c>
      <c r="G227" s="12"/>
      <c r="H227" s="12"/>
      <c r="I227" s="12"/>
      <c r="J227" s="12"/>
      <c r="K227" s="12"/>
      <c r="L227" s="12"/>
      <c r="M227" s="12"/>
      <c r="N227" s="12"/>
      <c r="O227" s="12"/>
      <c r="P227" s="12"/>
      <c r="Q227" s="54"/>
    </row>
    <row r="228" spans="1:17" ht="15.6" customHeight="1" thickBot="1" x14ac:dyDescent="0.35">
      <c r="B228" s="87" t="s">
        <v>384</v>
      </c>
      <c r="C228" s="53"/>
      <c r="D228" s="53">
        <v>44817</v>
      </c>
      <c r="E228" s="12">
        <f t="shared" si="21"/>
        <v>1315</v>
      </c>
      <c r="F228" s="12" t="str">
        <f t="shared" si="23"/>
        <v/>
      </c>
      <c r="G228" s="12"/>
      <c r="H228" s="12"/>
      <c r="I228" s="12"/>
      <c r="J228" s="12"/>
      <c r="K228" s="12"/>
      <c r="L228" s="12"/>
      <c r="M228" s="12"/>
      <c r="N228" s="12"/>
      <c r="O228" s="12"/>
      <c r="P228" s="12"/>
      <c r="Q228" s="54"/>
    </row>
    <row r="229" spans="1:17" ht="15.6" customHeight="1" thickBot="1" x14ac:dyDescent="0.3">
      <c r="A229" s="51" t="str">
        <f>+A226+1&amp;"."</f>
        <v>15.</v>
      </c>
      <c r="B229" s="51" t="s">
        <v>385</v>
      </c>
      <c r="C229" s="52">
        <f>MIN(C230:C236)</f>
        <v>44762</v>
      </c>
      <c r="D229" s="52">
        <f>MAX(D230:D236)</f>
        <v>44803</v>
      </c>
      <c r="E229" s="51">
        <f t="shared" si="21"/>
        <v>1301</v>
      </c>
      <c r="F229" s="51" t="str">
        <f t="shared" si="23"/>
        <v/>
      </c>
      <c r="G229" s="51"/>
      <c r="H229" s="51"/>
      <c r="I229" s="51"/>
      <c r="J229" s="51"/>
      <c r="K229" s="51"/>
      <c r="L229" s="51"/>
      <c r="M229" s="51"/>
      <c r="N229" s="51"/>
      <c r="O229" s="51"/>
      <c r="P229" s="51"/>
      <c r="Q229" s="51"/>
    </row>
    <row r="230" spans="1:17" ht="15.6" customHeight="1" thickBot="1" x14ac:dyDescent="0.35">
      <c r="B230" s="87" t="s">
        <v>386</v>
      </c>
      <c r="C230" s="53">
        <v>44762</v>
      </c>
      <c r="D230" s="53">
        <v>44768</v>
      </c>
      <c r="E230" s="12">
        <f t="shared" si="21"/>
        <v>1266</v>
      </c>
      <c r="F230" s="12" t="str">
        <f t="shared" si="23"/>
        <v/>
      </c>
      <c r="G230" s="12"/>
      <c r="H230" s="12"/>
      <c r="I230" s="12"/>
      <c r="J230" s="12"/>
      <c r="K230" s="12"/>
      <c r="L230" s="12"/>
      <c r="M230" s="12"/>
      <c r="N230" s="12"/>
      <c r="O230" s="12"/>
      <c r="P230" s="12"/>
      <c r="Q230" s="54"/>
    </row>
    <row r="231" spans="1:17" ht="15.6" customHeight="1" thickBot="1" x14ac:dyDescent="0.35">
      <c r="B231" s="87" t="s">
        <v>387</v>
      </c>
      <c r="C231" s="53">
        <v>44762</v>
      </c>
      <c r="D231" s="53">
        <v>44768</v>
      </c>
      <c r="E231" s="12">
        <f t="shared" si="21"/>
        <v>1266</v>
      </c>
      <c r="F231" s="12" t="str">
        <f t="shared" si="23"/>
        <v/>
      </c>
      <c r="G231" s="12"/>
      <c r="H231" s="12"/>
      <c r="I231" s="12"/>
      <c r="J231" s="12"/>
      <c r="K231" s="12"/>
      <c r="L231" s="12"/>
      <c r="M231" s="12"/>
      <c r="N231" s="12"/>
      <c r="O231" s="12"/>
      <c r="P231" s="12"/>
      <c r="Q231" s="54"/>
    </row>
    <row r="232" spans="1:17" ht="15.6" customHeight="1" thickBot="1" x14ac:dyDescent="0.35">
      <c r="B232" s="87" t="s">
        <v>388</v>
      </c>
      <c r="C232" s="53">
        <v>44768</v>
      </c>
      <c r="D232" s="53">
        <v>44769</v>
      </c>
      <c r="E232" s="12">
        <f t="shared" si="21"/>
        <v>1267</v>
      </c>
      <c r="F232" s="12" t="str">
        <f t="shared" si="23"/>
        <v/>
      </c>
      <c r="G232" s="12"/>
      <c r="H232" s="12"/>
      <c r="I232" s="12"/>
      <c r="J232" s="12"/>
      <c r="K232" s="12"/>
      <c r="L232" s="12"/>
      <c r="M232" s="12"/>
      <c r="N232" s="12"/>
      <c r="O232" s="12"/>
      <c r="P232" s="12"/>
      <c r="Q232" s="54"/>
    </row>
    <row r="233" spans="1:17" ht="15.6" customHeight="1" thickBot="1" x14ac:dyDescent="0.35">
      <c r="B233" s="87" t="s">
        <v>389</v>
      </c>
      <c r="C233" s="53">
        <v>44768</v>
      </c>
      <c r="D233" s="53">
        <v>44776</v>
      </c>
      <c r="E233" s="12">
        <f t="shared" si="21"/>
        <v>1274</v>
      </c>
      <c r="F233" s="12" t="str">
        <f t="shared" si="23"/>
        <v/>
      </c>
      <c r="G233" s="12"/>
      <c r="H233" s="12"/>
      <c r="I233" s="12"/>
      <c r="J233" s="12"/>
      <c r="K233" s="12"/>
      <c r="L233" s="12"/>
      <c r="M233" s="12"/>
      <c r="N233" s="12"/>
      <c r="O233" s="12"/>
      <c r="P233" s="12"/>
      <c r="Q233" s="54"/>
    </row>
    <row r="234" spans="1:17" ht="15.6" customHeight="1" thickBot="1" x14ac:dyDescent="0.35">
      <c r="B234" s="87" t="s">
        <v>390</v>
      </c>
      <c r="C234" s="53">
        <v>44797</v>
      </c>
      <c r="D234" s="53">
        <v>44799</v>
      </c>
      <c r="E234" s="12">
        <f t="shared" si="21"/>
        <v>1297</v>
      </c>
      <c r="F234" s="12" t="str">
        <f t="shared" si="23"/>
        <v/>
      </c>
      <c r="G234" s="12"/>
      <c r="H234" s="12"/>
      <c r="I234" s="12"/>
      <c r="J234" s="12"/>
      <c r="K234" s="12"/>
      <c r="L234" s="12"/>
      <c r="M234" s="12"/>
      <c r="N234" s="12"/>
      <c r="O234" s="12"/>
      <c r="P234" s="12"/>
      <c r="Q234" s="54"/>
    </row>
    <row r="235" spans="1:17" ht="15.6" customHeight="1" thickBot="1" x14ac:dyDescent="0.35">
      <c r="B235" s="87" t="s">
        <v>391</v>
      </c>
      <c r="C235" s="53">
        <v>44797</v>
      </c>
      <c r="D235" s="53">
        <v>44799</v>
      </c>
      <c r="E235" s="12">
        <f t="shared" si="21"/>
        <v>1297</v>
      </c>
      <c r="F235" s="12" t="str">
        <f t="shared" si="23"/>
        <v/>
      </c>
      <c r="G235" s="12"/>
      <c r="H235" s="12"/>
      <c r="I235" s="12"/>
      <c r="J235" s="12"/>
      <c r="K235" s="12"/>
      <c r="L235" s="12"/>
      <c r="M235" s="12"/>
      <c r="N235" s="12"/>
      <c r="O235" s="12"/>
      <c r="P235" s="12"/>
      <c r="Q235" s="54"/>
    </row>
    <row r="236" spans="1:17" ht="15.6" customHeight="1" thickBot="1" x14ac:dyDescent="0.35">
      <c r="B236" s="87" t="s">
        <v>392</v>
      </c>
      <c r="C236" s="53">
        <v>44802</v>
      </c>
      <c r="D236" s="53">
        <v>44803</v>
      </c>
      <c r="E236" s="12">
        <f t="shared" si="21"/>
        <v>1301</v>
      </c>
      <c r="F236" s="12" t="str">
        <f t="shared" si="23"/>
        <v/>
      </c>
      <c r="G236" s="12"/>
      <c r="H236" s="12"/>
      <c r="I236" s="12"/>
      <c r="J236" s="12"/>
      <c r="K236" s="12"/>
      <c r="L236" s="12"/>
      <c r="M236" s="12"/>
      <c r="N236" s="12"/>
      <c r="O236" s="12"/>
      <c r="P236" s="12"/>
      <c r="Q236" s="54"/>
    </row>
    <row r="237" spans="1:17" ht="15.6" customHeight="1" thickBot="1" x14ac:dyDescent="0.3">
      <c r="A237" s="51" t="str">
        <f>+A229+1&amp;"."</f>
        <v>16.</v>
      </c>
      <c r="B237" s="51" t="s">
        <v>393</v>
      </c>
      <c r="C237" s="52">
        <f>MIN(C238:C241)</f>
        <v>44785</v>
      </c>
      <c r="D237" s="52">
        <f>MAX(D238:D241)</f>
        <v>44834</v>
      </c>
      <c r="E237" s="51">
        <f t="shared" si="21"/>
        <v>1332</v>
      </c>
      <c r="F237" s="51" t="str">
        <f>IF(G237="Completed","",IF(E237&lt;0,"Overdue",""))</f>
        <v/>
      </c>
      <c r="G237" s="51"/>
      <c r="H237" s="51"/>
      <c r="I237" s="51"/>
      <c r="J237" s="51"/>
      <c r="K237" s="51"/>
      <c r="L237" s="51"/>
      <c r="M237" s="51"/>
      <c r="N237" s="51"/>
      <c r="O237" s="51"/>
      <c r="P237" s="51"/>
      <c r="Q237" s="51"/>
    </row>
    <row r="238" spans="1:17" ht="15.6" customHeight="1" thickBot="1" x14ac:dyDescent="0.35">
      <c r="B238" s="87" t="s">
        <v>394</v>
      </c>
      <c r="C238" s="53">
        <v>44785</v>
      </c>
      <c r="D238" s="53">
        <v>44796</v>
      </c>
      <c r="E238" s="12">
        <f t="shared" si="21"/>
        <v>1294</v>
      </c>
      <c r="F238" s="12" t="str">
        <f>IF(G238="Completed","",IF(E238&lt;0,"Overdue",""))</f>
        <v/>
      </c>
      <c r="G238" s="12"/>
      <c r="H238" s="12"/>
      <c r="I238" s="12"/>
      <c r="J238" s="12"/>
      <c r="K238" s="12"/>
      <c r="L238" s="12"/>
      <c r="M238" s="12"/>
      <c r="N238" s="12"/>
      <c r="O238" s="12"/>
      <c r="P238" s="12"/>
      <c r="Q238" s="54"/>
    </row>
    <row r="239" spans="1:17" ht="15.6" customHeight="1" thickBot="1" x14ac:dyDescent="0.35">
      <c r="B239" s="87" t="s">
        <v>395</v>
      </c>
      <c r="C239" s="53">
        <v>44797</v>
      </c>
      <c r="D239" s="53">
        <v>44825</v>
      </c>
      <c r="E239" s="12">
        <f t="shared" ref="E239:E241" si="24">IF(D239="","",(+D239-$E$5))</f>
        <v>1323</v>
      </c>
      <c r="F239" s="12" t="str">
        <f>IF(G239="Completed","",IF(E239&lt;0,"Overdue",""))</f>
        <v/>
      </c>
      <c r="G239" s="12"/>
      <c r="H239" s="12"/>
      <c r="I239" s="12"/>
      <c r="J239" s="12"/>
      <c r="K239" s="12"/>
      <c r="L239" s="12"/>
      <c r="M239" s="12"/>
      <c r="N239" s="12"/>
      <c r="O239" s="12"/>
      <c r="P239" s="12"/>
      <c r="Q239" s="54"/>
    </row>
    <row r="240" spans="1:17" ht="15.6" customHeight="1" thickBot="1" x14ac:dyDescent="0.35">
      <c r="B240" s="127" t="s">
        <v>562</v>
      </c>
      <c r="C240" s="128">
        <v>44825</v>
      </c>
      <c r="D240" s="128">
        <v>44826</v>
      </c>
      <c r="E240" s="12">
        <f>IF(D240="","",(+D240-$E$5))</f>
        <v>1324</v>
      </c>
      <c r="F240" s="12" t="str">
        <f>IF(G240="Completed","",IF(E240&lt;0,"Overdue",""))</f>
        <v/>
      </c>
      <c r="G240" s="12"/>
      <c r="H240" s="12"/>
      <c r="I240" s="12"/>
      <c r="J240" s="12"/>
      <c r="K240" s="12"/>
      <c r="L240" s="12"/>
      <c r="M240" s="12"/>
      <c r="N240" s="12"/>
      <c r="O240" s="12"/>
      <c r="P240" s="12"/>
      <c r="Q240" s="54"/>
    </row>
    <row r="241" spans="1:17" ht="15.6" customHeight="1" x14ac:dyDescent="0.3">
      <c r="B241" s="88" t="s">
        <v>396</v>
      </c>
      <c r="C241" s="89">
        <v>44805</v>
      </c>
      <c r="D241" s="89">
        <v>44834</v>
      </c>
      <c r="E241" s="19">
        <f t="shared" si="24"/>
        <v>1332</v>
      </c>
      <c r="F241" s="19" t="str">
        <f>IF(G241="Completed","",IF(E241&lt;0,"Overdue",""))</f>
        <v/>
      </c>
      <c r="G241" s="19"/>
      <c r="H241" s="19"/>
      <c r="I241" s="19"/>
      <c r="J241" s="19"/>
      <c r="K241" s="19"/>
      <c r="L241" s="19"/>
      <c r="M241" s="19"/>
      <c r="N241" s="19"/>
      <c r="O241" s="19"/>
      <c r="P241" s="19"/>
      <c r="Q241" s="90"/>
    </row>
    <row r="242" spans="1:17" s="95" customFormat="1" ht="17.399999999999999" customHeight="1" x14ac:dyDescent="0.3">
      <c r="A242" s="91"/>
      <c r="B242" s="92"/>
      <c r="C242" s="93"/>
      <c r="D242" s="93"/>
      <c r="E242" s="94"/>
      <c r="F242" s="94"/>
      <c r="G242" s="94"/>
      <c r="H242" s="94"/>
      <c r="I242" s="94"/>
      <c r="J242" s="94"/>
      <c r="K242" s="94"/>
      <c r="L242" s="94"/>
      <c r="M242" s="94"/>
      <c r="N242" s="94"/>
      <c r="O242" s="94"/>
      <c r="P242" s="94"/>
      <c r="Q242" s="94"/>
    </row>
    <row r="243" spans="1:17" ht="21.6" thickBot="1" x14ac:dyDescent="0.45">
      <c r="A243" s="43"/>
      <c r="B243" s="47" t="s">
        <v>397</v>
      </c>
      <c r="C243" s="96"/>
      <c r="D243" s="96"/>
      <c r="F243" s="97"/>
      <c r="G243" s="96"/>
    </row>
    <row r="244" spans="1:17" ht="15.6" customHeight="1" thickBot="1" x14ac:dyDescent="0.3">
      <c r="A244" s="43"/>
      <c r="B244" s="98" t="s">
        <v>398</v>
      </c>
      <c r="C244" s="98" t="s">
        <v>399</v>
      </c>
      <c r="D244" s="96"/>
      <c r="E244" s="51" t="e">
        <f>IF(C244="","",(+C244-$E$5))</f>
        <v>#VALUE!</v>
      </c>
      <c r="F244" s="99"/>
      <c r="G244" s="99"/>
      <c r="H244" s="99"/>
      <c r="I244" s="99"/>
      <c r="J244" s="99"/>
      <c r="K244" s="99"/>
      <c r="L244" s="99"/>
      <c r="M244" s="99"/>
      <c r="N244" s="99"/>
      <c r="O244" s="99"/>
      <c r="P244" s="99"/>
      <c r="Q244" s="100"/>
    </row>
    <row r="245" spans="1:17" ht="15.6" customHeight="1" thickBot="1" x14ac:dyDescent="0.35">
      <c r="B245" s="87" t="s">
        <v>400</v>
      </c>
      <c r="C245" s="53">
        <v>44762</v>
      </c>
      <c r="D245" s="96"/>
      <c r="E245" s="101"/>
      <c r="F245" s="102"/>
      <c r="G245" s="103"/>
      <c r="H245" s="104"/>
      <c r="I245" s="104"/>
      <c r="J245" s="104"/>
      <c r="K245" s="104"/>
      <c r="L245" s="104"/>
      <c r="M245" s="104"/>
      <c r="N245" s="104"/>
      <c r="O245" s="104"/>
      <c r="P245" s="104"/>
      <c r="Q245" s="104"/>
    </row>
    <row r="246" spans="1:17" ht="15.6" customHeight="1" thickBot="1" x14ac:dyDescent="0.35">
      <c r="B246" s="87" t="s">
        <v>401</v>
      </c>
      <c r="C246" s="53">
        <v>44762</v>
      </c>
      <c r="D246" s="96"/>
      <c r="E246" s="101"/>
      <c r="F246" s="102"/>
      <c r="G246" s="103"/>
      <c r="H246" s="104"/>
      <c r="I246" s="104"/>
      <c r="J246" s="104"/>
      <c r="K246" s="104"/>
      <c r="L246" s="104"/>
      <c r="M246" s="104"/>
      <c r="N246" s="104"/>
      <c r="O246" s="104"/>
      <c r="P246" s="104"/>
      <c r="Q246" s="104"/>
    </row>
    <row r="247" spans="1:17" ht="15.6" customHeight="1" thickBot="1" x14ac:dyDescent="0.35">
      <c r="B247" s="87" t="s">
        <v>402</v>
      </c>
      <c r="C247" s="53">
        <v>44767</v>
      </c>
      <c r="D247" s="96"/>
      <c r="E247" s="101"/>
      <c r="F247" s="102"/>
      <c r="G247" s="103"/>
      <c r="H247" s="104"/>
      <c r="I247" s="104"/>
      <c r="J247" s="104"/>
      <c r="K247" s="104"/>
      <c r="L247" s="104"/>
      <c r="M247" s="104"/>
      <c r="N247" s="104"/>
      <c r="O247" s="104"/>
      <c r="P247" s="104"/>
      <c r="Q247" s="104"/>
    </row>
    <row r="248" spans="1:17" ht="15.6" customHeight="1" thickBot="1" x14ac:dyDescent="0.35">
      <c r="B248" s="87" t="s">
        <v>403</v>
      </c>
      <c r="C248" s="53">
        <v>44767</v>
      </c>
      <c r="D248" s="96"/>
      <c r="E248" s="101"/>
      <c r="F248" s="102"/>
      <c r="G248" s="103"/>
      <c r="H248" s="104"/>
      <c r="I248" s="104"/>
      <c r="J248" s="104"/>
      <c r="K248" s="104"/>
      <c r="L248" s="104"/>
      <c r="M248" s="104"/>
      <c r="N248" s="104"/>
      <c r="O248" s="104"/>
      <c r="P248" s="104"/>
      <c r="Q248" s="104"/>
    </row>
    <row r="249" spans="1:17" ht="15.6" customHeight="1" thickBot="1" x14ac:dyDescent="0.35">
      <c r="B249" s="87" t="s">
        <v>404</v>
      </c>
      <c r="C249" s="53">
        <v>44767</v>
      </c>
      <c r="D249" s="96"/>
      <c r="E249" s="101"/>
      <c r="F249" s="102"/>
      <c r="G249" s="103"/>
      <c r="H249" s="104"/>
      <c r="I249" s="104"/>
      <c r="J249" s="104"/>
      <c r="K249" s="104"/>
      <c r="L249" s="104"/>
      <c r="M249" s="104"/>
      <c r="N249" s="104"/>
      <c r="O249" s="104"/>
      <c r="P249" s="104"/>
      <c r="Q249" s="104"/>
    </row>
    <row r="250" spans="1:17" ht="15.6" customHeight="1" thickBot="1" x14ac:dyDescent="0.35">
      <c r="B250" s="87" t="s">
        <v>405</v>
      </c>
      <c r="C250" s="53">
        <v>44767</v>
      </c>
      <c r="D250" s="96"/>
      <c r="E250" s="101"/>
      <c r="F250" s="102"/>
      <c r="G250" s="103"/>
      <c r="H250" s="104"/>
      <c r="I250" s="104"/>
      <c r="J250" s="104"/>
      <c r="K250" s="104"/>
      <c r="L250" s="104"/>
      <c r="M250" s="104"/>
      <c r="N250" s="104"/>
      <c r="O250" s="104"/>
      <c r="P250" s="104"/>
      <c r="Q250" s="104"/>
    </row>
    <row r="251" spans="1:17" ht="15.6" customHeight="1" thickBot="1" x14ac:dyDescent="0.35">
      <c r="B251" s="87" t="s">
        <v>406</v>
      </c>
      <c r="C251" s="53">
        <v>44768</v>
      </c>
      <c r="D251" s="96"/>
      <c r="E251" s="101"/>
      <c r="F251" s="102"/>
      <c r="G251" s="103"/>
      <c r="H251" s="104"/>
      <c r="I251" s="104"/>
      <c r="J251" s="104"/>
      <c r="K251" s="104"/>
      <c r="L251" s="104"/>
      <c r="M251" s="104"/>
      <c r="N251" s="104"/>
      <c r="O251" s="104"/>
      <c r="P251" s="104"/>
      <c r="Q251" s="104"/>
    </row>
    <row r="252" spans="1:17" ht="15.6" customHeight="1" thickBot="1" x14ac:dyDescent="0.35">
      <c r="B252" s="87" t="s">
        <v>407</v>
      </c>
      <c r="C252" s="53">
        <v>44776</v>
      </c>
      <c r="D252" s="96"/>
      <c r="E252" s="101"/>
      <c r="F252" s="102"/>
      <c r="G252" s="103"/>
      <c r="H252" s="104"/>
      <c r="I252" s="104"/>
      <c r="J252" s="104"/>
      <c r="K252" s="104"/>
      <c r="L252" s="104"/>
      <c r="M252" s="104"/>
      <c r="N252" s="104"/>
      <c r="O252" s="104"/>
      <c r="P252" s="104"/>
      <c r="Q252" s="104"/>
    </row>
    <row r="253" spans="1:17" ht="15.6" customHeight="1" thickBot="1" x14ac:dyDescent="0.35">
      <c r="B253" s="87" t="s">
        <v>408</v>
      </c>
      <c r="C253" s="53">
        <v>44783</v>
      </c>
      <c r="D253" s="96"/>
      <c r="E253" s="101"/>
      <c r="F253" s="102"/>
      <c r="G253" s="103"/>
      <c r="H253" s="104"/>
      <c r="I253" s="104"/>
      <c r="J253" s="104"/>
      <c r="K253" s="104"/>
      <c r="L253" s="104"/>
      <c r="M253" s="104"/>
      <c r="N253" s="104"/>
      <c r="O253" s="104"/>
      <c r="P253" s="104"/>
      <c r="Q253" s="104"/>
    </row>
    <row r="254" spans="1:17" ht="15.6" customHeight="1" thickBot="1" x14ac:dyDescent="0.35">
      <c r="B254" s="87" t="s">
        <v>409</v>
      </c>
      <c r="C254" s="53">
        <v>44783</v>
      </c>
      <c r="D254" s="96"/>
      <c r="E254" s="101"/>
      <c r="F254" s="102"/>
      <c r="G254" s="103"/>
      <c r="H254" s="104"/>
      <c r="I254" s="104"/>
      <c r="J254" s="104"/>
      <c r="K254" s="104"/>
      <c r="L254" s="104"/>
      <c r="M254" s="104"/>
      <c r="N254" s="104"/>
      <c r="O254" s="104"/>
      <c r="P254" s="104"/>
      <c r="Q254" s="104"/>
    </row>
    <row r="255" spans="1:17" ht="15.6" customHeight="1" thickBot="1" x14ac:dyDescent="0.35">
      <c r="B255" s="87" t="s">
        <v>410</v>
      </c>
      <c r="C255" s="125">
        <v>44792</v>
      </c>
      <c r="D255" s="96"/>
      <c r="E255" s="101"/>
      <c r="F255" s="102"/>
      <c r="G255" s="103"/>
      <c r="H255" s="104"/>
      <c r="I255" s="104"/>
      <c r="J255" s="104"/>
      <c r="K255" s="104"/>
      <c r="L255" s="104"/>
      <c r="M255" s="104"/>
      <c r="N255" s="104"/>
      <c r="O255" s="104"/>
      <c r="P255" s="104"/>
      <c r="Q255" s="104"/>
    </row>
    <row r="256" spans="1:17" ht="15.6" customHeight="1" thickBot="1" x14ac:dyDescent="0.35">
      <c r="B256" s="120" t="s">
        <v>411</v>
      </c>
      <c r="C256" s="125">
        <v>44795</v>
      </c>
      <c r="D256" s="96"/>
      <c r="E256" s="101"/>
      <c r="F256" s="102"/>
      <c r="G256" s="103"/>
      <c r="H256" s="104"/>
      <c r="I256" s="104"/>
      <c r="J256" s="104"/>
      <c r="K256" s="104"/>
      <c r="L256" s="104"/>
      <c r="M256" s="104"/>
      <c r="N256" s="104"/>
      <c r="O256" s="104"/>
      <c r="P256" s="104"/>
      <c r="Q256" s="104"/>
    </row>
    <row r="257" spans="2:17" ht="15.6" customHeight="1" thickBot="1" x14ac:dyDescent="0.35">
      <c r="B257" s="121" t="s">
        <v>419</v>
      </c>
      <c r="C257" s="129">
        <v>44816</v>
      </c>
      <c r="D257" s="96"/>
      <c r="E257" s="101"/>
      <c r="F257" s="102"/>
      <c r="G257" s="103"/>
      <c r="H257" s="104"/>
      <c r="I257" s="104"/>
      <c r="J257" s="104"/>
      <c r="K257" s="104"/>
      <c r="L257" s="104"/>
      <c r="M257" s="104"/>
      <c r="N257" s="104"/>
      <c r="O257" s="104"/>
      <c r="P257" s="104"/>
      <c r="Q257" s="104"/>
    </row>
    <row r="258" spans="2:17" ht="15.6" customHeight="1" thickBot="1" x14ac:dyDescent="0.35">
      <c r="B258" s="120" t="s">
        <v>412</v>
      </c>
      <c r="C258" s="125">
        <v>44818</v>
      </c>
      <c r="D258" s="96"/>
      <c r="E258" s="101"/>
      <c r="F258" s="102"/>
      <c r="G258" s="103"/>
      <c r="H258" s="104"/>
      <c r="I258" s="104"/>
      <c r="J258" s="104"/>
      <c r="K258" s="104"/>
      <c r="L258" s="104"/>
      <c r="M258" s="104"/>
      <c r="N258" s="104"/>
      <c r="O258" s="104"/>
      <c r="P258" s="104"/>
      <c r="Q258" s="104"/>
    </row>
    <row r="259" spans="2:17" ht="15.6" customHeight="1" x14ac:dyDescent="0.3">
      <c r="C259" s="96"/>
      <c r="D259" s="96"/>
      <c r="F259" s="97"/>
      <c r="G259" s="96"/>
    </row>
    <row r="260" spans="2:17" ht="15.6" customHeight="1" x14ac:dyDescent="0.3">
      <c r="C260" s="96"/>
      <c r="D260" s="96"/>
      <c r="F260" s="97"/>
      <c r="G260" s="96"/>
    </row>
    <row r="261" spans="2:17" ht="15.6" customHeight="1" x14ac:dyDescent="0.3">
      <c r="C261" s="96"/>
      <c r="D261" s="96"/>
      <c r="F261" s="97"/>
      <c r="G261" s="96"/>
    </row>
    <row r="262" spans="2:17" ht="15.6" customHeight="1" x14ac:dyDescent="0.3">
      <c r="C262" s="96"/>
      <c r="D262" s="96"/>
      <c r="F262" s="97"/>
      <c r="G262" s="96"/>
    </row>
    <row r="263" spans="2:17" ht="15.6" customHeight="1" x14ac:dyDescent="0.3">
      <c r="C263" s="96"/>
      <c r="D263" s="96"/>
      <c r="F263" s="97"/>
      <c r="G263" s="96"/>
    </row>
    <row r="264" spans="2:17" ht="15.6" customHeight="1" x14ac:dyDescent="0.3">
      <c r="C264" s="96"/>
      <c r="D264" s="96"/>
      <c r="F264" s="97"/>
      <c r="G264" s="96"/>
    </row>
    <row r="265" spans="2:17" ht="15.6" customHeight="1" x14ac:dyDescent="0.3">
      <c r="C265" s="96"/>
      <c r="D265" s="96"/>
      <c r="F265" s="97"/>
      <c r="G265" s="96"/>
    </row>
    <row r="266" spans="2:17" ht="15.6" customHeight="1" x14ac:dyDescent="0.3">
      <c r="C266" s="96"/>
      <c r="D266" s="96"/>
      <c r="F266" s="97"/>
      <c r="G266" s="96"/>
    </row>
    <row r="267" spans="2:17" ht="15.6" customHeight="1" x14ac:dyDescent="0.3">
      <c r="C267" s="96"/>
      <c r="D267" s="96"/>
      <c r="F267" s="105"/>
      <c r="G267" s="96"/>
    </row>
    <row r="268" spans="2:17" ht="15.6" customHeight="1" x14ac:dyDescent="0.3">
      <c r="C268" s="96"/>
      <c r="D268" s="96"/>
      <c r="F268" s="97"/>
      <c r="G268" s="96"/>
    </row>
    <row r="269" spans="2:17" ht="15.6" customHeight="1" x14ac:dyDescent="0.3">
      <c r="C269" s="96"/>
      <c r="D269" s="96"/>
      <c r="F269" s="97"/>
      <c r="G269" s="96"/>
    </row>
    <row r="270" spans="2:17" ht="15.6" customHeight="1" x14ac:dyDescent="0.3">
      <c r="C270" s="96"/>
      <c r="D270" s="96"/>
      <c r="F270" s="97"/>
      <c r="G270" s="96"/>
    </row>
    <row r="271" spans="2:17" ht="15.6" customHeight="1" x14ac:dyDescent="0.3">
      <c r="C271" s="96"/>
      <c r="D271" s="96"/>
      <c r="F271" s="97"/>
      <c r="G271" s="96"/>
    </row>
    <row r="272" spans="2:17" ht="15.6" customHeight="1" x14ac:dyDescent="0.3">
      <c r="C272" s="96"/>
      <c r="D272" s="96"/>
      <c r="F272" s="97"/>
      <c r="G272" s="96"/>
    </row>
    <row r="273" spans="3:7" ht="15.6" customHeight="1" x14ac:dyDescent="0.3">
      <c r="C273" s="96"/>
      <c r="D273" s="96"/>
      <c r="F273" s="97"/>
      <c r="G273" s="96"/>
    </row>
    <row r="274" spans="3:7" ht="15.6" customHeight="1" x14ac:dyDescent="0.3">
      <c r="C274" s="96"/>
      <c r="D274" s="96"/>
      <c r="F274" s="97"/>
      <c r="G274" s="96"/>
    </row>
    <row r="275" spans="3:7" ht="15.6" customHeight="1" x14ac:dyDescent="0.3">
      <c r="C275" s="96"/>
      <c r="D275" s="96"/>
      <c r="F275" s="97"/>
      <c r="G275" s="96"/>
    </row>
    <row r="276" spans="3:7" ht="15.6" customHeight="1" x14ac:dyDescent="0.3">
      <c r="C276" s="96"/>
      <c r="D276" s="96"/>
      <c r="F276" s="97"/>
      <c r="G276" s="96"/>
    </row>
    <row r="277" spans="3:7" ht="15.6" customHeight="1" x14ac:dyDescent="0.3">
      <c r="C277" s="96"/>
      <c r="D277" s="96"/>
      <c r="F277" s="97"/>
      <c r="G277" s="96"/>
    </row>
    <row r="278" spans="3:7" ht="15.6" customHeight="1" x14ac:dyDescent="0.3">
      <c r="C278" s="96"/>
      <c r="D278" s="96"/>
      <c r="F278" s="97"/>
      <c r="G278" s="96"/>
    </row>
    <row r="279" spans="3:7" ht="15.6" customHeight="1" x14ac:dyDescent="0.3">
      <c r="C279" s="96"/>
      <c r="D279" s="96"/>
      <c r="F279" s="97"/>
      <c r="G279" s="96"/>
    </row>
    <row r="280" spans="3:7" ht="15.6" customHeight="1" x14ac:dyDescent="0.3">
      <c r="C280" s="96"/>
      <c r="D280" s="96"/>
      <c r="F280" s="97"/>
      <c r="G280" s="96"/>
    </row>
    <row r="281" spans="3:7" ht="15.6" customHeight="1" x14ac:dyDescent="0.3">
      <c r="C281" s="96"/>
      <c r="D281" s="96"/>
      <c r="F281" s="97"/>
      <c r="G281" s="96"/>
    </row>
    <row r="282" spans="3:7" ht="15.6" customHeight="1" x14ac:dyDescent="0.3">
      <c r="C282" s="96"/>
      <c r="D282" s="96"/>
      <c r="F282" s="97"/>
      <c r="G282" s="96"/>
    </row>
    <row r="283" spans="3:7" ht="15.6" customHeight="1" x14ac:dyDescent="0.3">
      <c r="C283" s="96"/>
      <c r="D283" s="96"/>
      <c r="F283" s="97"/>
      <c r="G283" s="96"/>
    </row>
    <row r="284" spans="3:7" ht="15.6" customHeight="1" x14ac:dyDescent="0.3">
      <c r="C284" s="96"/>
      <c r="D284" s="96"/>
      <c r="F284" s="97"/>
      <c r="G284" s="96"/>
    </row>
    <row r="285" spans="3:7" ht="15.6" customHeight="1" x14ac:dyDescent="0.3">
      <c r="C285" s="96"/>
      <c r="D285" s="96"/>
      <c r="F285" s="97"/>
      <c r="G285" s="96"/>
    </row>
    <row r="286" spans="3:7" ht="15.6" customHeight="1" x14ac:dyDescent="0.3">
      <c r="C286" s="96"/>
      <c r="D286" s="96"/>
      <c r="F286" s="97"/>
      <c r="G286" s="96"/>
    </row>
    <row r="287" spans="3:7" ht="15.6" customHeight="1" x14ac:dyDescent="0.3">
      <c r="C287" s="96"/>
      <c r="D287" s="96"/>
      <c r="F287" s="97"/>
      <c r="G287" s="96"/>
    </row>
    <row r="288" spans="3:7" ht="15.6" customHeight="1" x14ac:dyDescent="0.3">
      <c r="C288" s="96"/>
      <c r="D288" s="96"/>
      <c r="F288" s="97"/>
      <c r="G288" s="96"/>
    </row>
    <row r="289" spans="3:7" ht="15.6" customHeight="1" x14ac:dyDescent="0.3">
      <c r="C289" s="96"/>
      <c r="D289" s="96"/>
      <c r="F289" s="97"/>
      <c r="G289" s="96"/>
    </row>
    <row r="290" spans="3:7" ht="15.6" customHeight="1" x14ac:dyDescent="0.3">
      <c r="C290" s="96"/>
      <c r="D290" s="96"/>
      <c r="F290" s="97"/>
      <c r="G290" s="96"/>
    </row>
    <row r="291" spans="3:7" ht="15.6" customHeight="1" x14ac:dyDescent="0.3">
      <c r="C291" s="96"/>
      <c r="D291" s="96"/>
      <c r="F291" s="97"/>
      <c r="G291" s="96"/>
    </row>
    <row r="292" spans="3:7" ht="15.6" customHeight="1" x14ac:dyDescent="0.3">
      <c r="C292" s="96"/>
      <c r="D292" s="96"/>
      <c r="F292" s="97"/>
      <c r="G292" s="96"/>
    </row>
    <row r="293" spans="3:7" ht="15.6" customHeight="1" x14ac:dyDescent="0.3">
      <c r="C293" s="96"/>
      <c r="D293" s="96"/>
      <c r="F293" s="97"/>
      <c r="G293" s="96"/>
    </row>
    <row r="294" spans="3:7" ht="15.6" customHeight="1" x14ac:dyDescent="0.3">
      <c r="C294" s="96"/>
      <c r="D294" s="96"/>
      <c r="F294" s="97"/>
      <c r="G294" s="96"/>
    </row>
    <row r="295" spans="3:7" ht="17.100000000000001" customHeight="1" x14ac:dyDescent="0.3">
      <c r="C295" s="96"/>
      <c r="D295" s="96"/>
      <c r="F295" s="97"/>
      <c r="G295" s="96"/>
    </row>
    <row r="296" spans="3:7" ht="17.100000000000001" customHeight="1" x14ac:dyDescent="0.3">
      <c r="C296" s="96"/>
      <c r="D296" s="96"/>
      <c r="F296" s="97"/>
      <c r="G296" s="96"/>
    </row>
    <row r="297" spans="3:7" ht="17.100000000000001" customHeight="1" x14ac:dyDescent="0.3">
      <c r="C297" s="96"/>
      <c r="D297" s="96"/>
      <c r="F297" s="97"/>
      <c r="G297" s="96"/>
    </row>
    <row r="298" spans="3:7" ht="17.100000000000001" customHeight="1" x14ac:dyDescent="0.3">
      <c r="C298" s="96"/>
      <c r="D298" s="96"/>
      <c r="F298" s="97"/>
      <c r="G298" s="96"/>
    </row>
    <row r="299" spans="3:7" ht="17.100000000000001" customHeight="1" x14ac:dyDescent="0.3">
      <c r="C299" s="96"/>
      <c r="D299" s="96"/>
      <c r="F299" s="97"/>
      <c r="G299" s="96"/>
    </row>
    <row r="300" spans="3:7" ht="17.100000000000001" customHeight="1" x14ac:dyDescent="0.3">
      <c r="C300" s="96"/>
      <c r="D300" s="96"/>
      <c r="F300" s="97"/>
      <c r="G300" s="96"/>
    </row>
    <row r="301" spans="3:7" ht="17.100000000000001" customHeight="1" x14ac:dyDescent="0.3">
      <c r="C301" s="96"/>
      <c r="D301" s="96"/>
      <c r="F301" s="97"/>
      <c r="G301" s="96"/>
    </row>
    <row r="302" spans="3:7" ht="17.100000000000001" customHeight="1" x14ac:dyDescent="0.3">
      <c r="C302" s="96"/>
      <c r="D302" s="96"/>
      <c r="F302" s="97"/>
      <c r="G302" s="96"/>
    </row>
    <row r="303" spans="3:7" x14ac:dyDescent="0.3">
      <c r="C303" s="96"/>
      <c r="D303" s="96"/>
      <c r="F303" s="97"/>
      <c r="G303" s="96"/>
    </row>
    <row r="304" spans="3:7" x14ac:dyDescent="0.3">
      <c r="C304" s="96"/>
      <c r="D304" s="96"/>
      <c r="F304" s="97"/>
      <c r="G304" s="96"/>
    </row>
    <row r="305" spans="3:7" x14ac:dyDescent="0.3">
      <c r="C305" s="96"/>
      <c r="D305" s="96"/>
      <c r="F305" s="97"/>
      <c r="G305" s="96"/>
    </row>
    <row r="306" spans="3:7" x14ac:dyDescent="0.3">
      <c r="C306" s="96"/>
      <c r="D306" s="96"/>
      <c r="F306" s="97"/>
      <c r="G306" s="96"/>
    </row>
    <row r="307" spans="3:7" x14ac:dyDescent="0.3">
      <c r="C307" s="96"/>
      <c r="D307" s="96"/>
      <c r="F307" s="97"/>
      <c r="G307" s="96"/>
    </row>
    <row r="308" spans="3:7" x14ac:dyDescent="0.3">
      <c r="C308" s="96"/>
      <c r="D308" s="96"/>
      <c r="F308" s="97"/>
      <c r="G308" s="96"/>
    </row>
    <row r="309" spans="3:7" x14ac:dyDescent="0.3">
      <c r="C309" s="96"/>
      <c r="D309" s="96"/>
      <c r="F309" s="97"/>
      <c r="G309" s="96"/>
    </row>
    <row r="310" spans="3:7" x14ac:dyDescent="0.3">
      <c r="C310" s="96"/>
      <c r="D310" s="96"/>
      <c r="F310" s="97"/>
      <c r="G310" s="96"/>
    </row>
    <row r="311" spans="3:7" x14ac:dyDescent="0.3">
      <c r="C311" s="96"/>
      <c r="D311" s="96"/>
      <c r="F311" s="97"/>
      <c r="G311" s="96"/>
    </row>
    <row r="312" spans="3:7" x14ac:dyDescent="0.3">
      <c r="C312" s="96"/>
      <c r="D312" s="96"/>
      <c r="F312" s="97"/>
      <c r="G312" s="96"/>
    </row>
    <row r="313" spans="3:7" x14ac:dyDescent="0.3">
      <c r="C313" s="96"/>
      <c r="D313" s="96"/>
      <c r="F313" s="97"/>
      <c r="G313" s="96"/>
    </row>
    <row r="314" spans="3:7" x14ac:dyDescent="0.3">
      <c r="C314" s="96"/>
      <c r="D314" s="96"/>
      <c r="F314" s="97"/>
      <c r="G314" s="96"/>
    </row>
    <row r="315" spans="3:7" x14ac:dyDescent="0.3">
      <c r="C315" s="96"/>
      <c r="D315" s="96"/>
      <c r="F315" s="97"/>
      <c r="G315" s="96"/>
    </row>
    <row r="316" spans="3:7" x14ac:dyDescent="0.3">
      <c r="C316" s="96"/>
      <c r="D316" s="96"/>
      <c r="F316" s="97"/>
      <c r="G316" s="96"/>
    </row>
    <row r="317" spans="3:7" x14ac:dyDescent="0.3">
      <c r="C317" s="96"/>
      <c r="D317" s="96"/>
      <c r="F317" s="97"/>
      <c r="G317" s="96"/>
    </row>
  </sheetData>
  <conditionalFormatting sqref="G157 G82 G91 G103 G177 G52 G60 G62 G117 G120 G124 G132 G135 G140 G150 G159 G161 G163 G165 G183 G71:G72 G93:G94 F93 G112:G113 F112 G126:G127 F126 G142:G143 F142 G167:G168 F167 G173:G174 F173 G190:G191 F190">
    <cfRule type="cellIs" dxfId="5" priority="5" operator="equal">
      <formula>$C$3</formula>
    </cfRule>
    <cfRule type="cellIs" dxfId="4" priority="6" operator="equal">
      <formula>$C$2</formula>
    </cfRule>
  </conditionalFormatting>
  <conditionalFormatting sqref="F174 F157 F72 F60 F52 F94 F113 F127 F143 F168 F191 F213 F268:F1048576 F82 F91 F103 F177 F2:F4 F117 F120 F124 F132 F135 F140 F150 F159 F161 F163 F165 F183 F193 F196 F245:F266">
    <cfRule type="containsText" dxfId="3" priority="3" operator="containsText" text="Due for completion">
      <formula>NOT(ISERROR(SEARCH("Due for completion",F2)))</formula>
    </cfRule>
    <cfRule type="containsText" dxfId="2" priority="4" operator="containsText" text="Overdue">
      <formula>NOT(ISERROR(SEARCH("Overdue",F2)))</formula>
    </cfRule>
  </conditionalFormatting>
  <conditionalFormatting sqref="F243">
    <cfRule type="containsText" dxfId="1" priority="1" operator="containsText" text="Due for completion">
      <formula>NOT(ISERROR(SEARCH("Due for completion",F243)))</formula>
    </cfRule>
    <cfRule type="containsText" dxfId="0" priority="2" operator="containsText" text="Overdue">
      <formula>NOT(ISERROR(SEARCH("Overdue",F243)))</formula>
    </cfRule>
  </conditionalFormatting>
  <dataValidations count="3">
    <dataValidation type="list" allowBlank="1" showInputMessage="1" showErrorMessage="1" sqref="G35:G36 G7:G11 G63:G70 G114:G125 G73:G92 G14:G21 G46:G52 G54:G60 G95:G111 G23:G33 G38:G44 G127:G258">
      <formula1>$C$2:$C$4</formula1>
    </dataValidation>
    <dataValidation type="list" allowBlank="1" showInputMessage="1" showErrorMessage="1" sqref="G113">
      <formula1>$C$2:$C$3</formula1>
    </dataValidation>
    <dataValidation type="list" allowBlank="1" showInputMessage="1" showErrorMessage="1" sqref="G12:G13">
      <formula1>C$2:C$4</formula1>
    </dataValidation>
  </dataValidations>
  <pageMargins left="0.23622047244094491" right="0.23622047244094491" top="0.94488188976377963" bottom="0.74803149606299213" header="0.31496062992125984" footer="0.31496062992125984"/>
  <pageSetup paperSize="8" scale="45" fitToHeight="0" orientation="landscape" r:id="rId1"/>
  <headerFooter>
    <oddHeader>&amp;R
&amp;"Arial,Regular"&amp;9Department of Finance
 Financial Statements Better Practice Guide 
 Example: Financial statements project plan</oddHeader>
    <oddFooter>&amp;R&amp;P of &amp;N</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showGridLines="0" view="pageBreakPreview" zoomScaleNormal="100" zoomScaleSheetLayoutView="100" workbookViewId="0">
      <pane xSplit="4" ySplit="2" topLeftCell="E75" activePane="bottomRight" state="frozen"/>
      <selection pane="topRight" activeCell="A61" sqref="A61:A64"/>
      <selection pane="bottomLeft" activeCell="A61" sqref="A61:A64"/>
      <selection pane="bottomRight" activeCell="B75" sqref="B75"/>
    </sheetView>
  </sheetViews>
  <sheetFormatPr defaultRowHeight="14.4" x14ac:dyDescent="0.3"/>
  <cols>
    <col min="1" max="1" width="17.6640625" customWidth="1"/>
    <col min="2" max="2" width="64.5546875" customWidth="1"/>
    <col min="3" max="3" width="24.88671875" customWidth="1"/>
    <col min="4" max="4" width="18.5546875" customWidth="1"/>
  </cols>
  <sheetData>
    <row r="1" spans="1:4" s="34" customFormat="1" ht="21.6" thickBot="1" x14ac:dyDescent="0.35">
      <c r="A1" s="15" t="s">
        <v>420</v>
      </c>
    </row>
    <row r="2" spans="1:4" ht="15" thickBot="1" x14ac:dyDescent="0.35">
      <c r="A2" s="30" t="s">
        <v>421</v>
      </c>
      <c r="B2" s="31" t="s">
        <v>422</v>
      </c>
      <c r="C2" s="31" t="s">
        <v>26</v>
      </c>
      <c r="D2" s="143" t="s">
        <v>423</v>
      </c>
    </row>
    <row r="3" spans="1:4" ht="36.6" customHeight="1" x14ac:dyDescent="0.3">
      <c r="A3" s="144" t="s">
        <v>424</v>
      </c>
      <c r="B3" s="145" t="s">
        <v>425</v>
      </c>
      <c r="C3" s="168" t="s">
        <v>426</v>
      </c>
      <c r="D3" s="170" t="s">
        <v>427</v>
      </c>
    </row>
    <row r="4" spans="1:4" ht="42" customHeight="1" thickBot="1" x14ac:dyDescent="0.35">
      <c r="A4" s="146" t="s">
        <v>428</v>
      </c>
      <c r="B4" s="141" t="s">
        <v>429</v>
      </c>
      <c r="C4" s="169"/>
      <c r="D4" s="171"/>
    </row>
    <row r="5" spans="1:4" x14ac:dyDescent="0.3">
      <c r="A5" s="172" t="s">
        <v>430</v>
      </c>
      <c r="B5" s="145" t="s">
        <v>563</v>
      </c>
      <c r="C5" s="168" t="s">
        <v>431</v>
      </c>
      <c r="D5" s="170" t="s">
        <v>432</v>
      </c>
    </row>
    <row r="6" spans="1:4" ht="37.200000000000003" customHeight="1" thickBot="1" x14ac:dyDescent="0.35">
      <c r="A6" s="173"/>
      <c r="B6" s="140" t="s">
        <v>433</v>
      </c>
      <c r="C6" s="165"/>
      <c r="D6" s="167"/>
    </row>
    <row r="7" spans="1:4" x14ac:dyDescent="0.3">
      <c r="A7" s="144" t="s">
        <v>434</v>
      </c>
      <c r="B7" s="145" t="s">
        <v>435</v>
      </c>
      <c r="C7" s="164" t="s">
        <v>51</v>
      </c>
      <c r="D7" s="166" t="s">
        <v>436</v>
      </c>
    </row>
    <row r="8" spans="1:4" ht="40.200000000000003" customHeight="1" thickBot="1" x14ac:dyDescent="0.35">
      <c r="A8" s="147" t="s">
        <v>437</v>
      </c>
      <c r="B8" s="140" t="s">
        <v>438</v>
      </c>
      <c r="C8" s="165"/>
      <c r="D8" s="167"/>
    </row>
    <row r="9" spans="1:4" x14ac:dyDescent="0.3">
      <c r="A9" s="174" t="s">
        <v>439</v>
      </c>
      <c r="B9" s="145" t="s">
        <v>440</v>
      </c>
      <c r="C9" s="164" t="s">
        <v>441</v>
      </c>
      <c r="D9" s="166" t="s">
        <v>436</v>
      </c>
    </row>
    <row r="10" spans="1:4" ht="46.2" customHeight="1" thickBot="1" x14ac:dyDescent="0.35">
      <c r="A10" s="173"/>
      <c r="B10" s="140" t="s">
        <v>442</v>
      </c>
      <c r="C10" s="165"/>
      <c r="D10" s="167"/>
    </row>
    <row r="11" spans="1:4" x14ac:dyDescent="0.3">
      <c r="A11" s="175" t="s">
        <v>443</v>
      </c>
      <c r="B11" s="148" t="s">
        <v>576</v>
      </c>
      <c r="C11" s="178" t="s">
        <v>573</v>
      </c>
      <c r="D11" s="181" t="s">
        <v>567</v>
      </c>
    </row>
    <row r="12" spans="1:4" x14ac:dyDescent="0.3">
      <c r="A12" s="176"/>
      <c r="B12" s="148"/>
      <c r="C12" s="179"/>
      <c r="D12" s="182"/>
    </row>
    <row r="13" spans="1:4" ht="48" customHeight="1" thickBot="1" x14ac:dyDescent="0.35">
      <c r="A13" s="177"/>
      <c r="B13" s="142" t="s">
        <v>444</v>
      </c>
      <c r="C13" s="180"/>
      <c r="D13" s="183"/>
    </row>
    <row r="14" spans="1:4" x14ac:dyDescent="0.3">
      <c r="A14" s="174" t="s">
        <v>445</v>
      </c>
      <c r="B14" s="145" t="s">
        <v>446</v>
      </c>
      <c r="C14" s="164" t="s">
        <v>426</v>
      </c>
      <c r="D14" s="166" t="s">
        <v>436</v>
      </c>
    </row>
    <row r="15" spans="1:4" ht="26.4" x14ac:dyDescent="0.3">
      <c r="A15" s="184"/>
      <c r="B15" s="149" t="s">
        <v>447</v>
      </c>
      <c r="C15" s="185"/>
      <c r="D15" s="186"/>
    </row>
    <row r="16" spans="1:4" ht="48" customHeight="1" thickBot="1" x14ac:dyDescent="0.35">
      <c r="A16" s="173"/>
      <c r="B16" s="140" t="s">
        <v>448</v>
      </c>
      <c r="C16" s="165"/>
      <c r="D16" s="167"/>
    </row>
    <row r="17" spans="1:4" x14ac:dyDescent="0.3">
      <c r="A17" s="174" t="s">
        <v>445</v>
      </c>
      <c r="B17" s="145" t="s">
        <v>449</v>
      </c>
      <c r="C17" s="164" t="s">
        <v>450</v>
      </c>
      <c r="D17" s="166" t="s">
        <v>436</v>
      </c>
    </row>
    <row r="18" spans="1:4" ht="66" customHeight="1" thickBot="1" x14ac:dyDescent="0.35">
      <c r="A18" s="173"/>
      <c r="B18" s="140" t="s">
        <v>451</v>
      </c>
      <c r="C18" s="165"/>
      <c r="D18" s="167"/>
    </row>
    <row r="19" spans="1:4" x14ac:dyDescent="0.3">
      <c r="A19" s="174" t="s">
        <v>452</v>
      </c>
      <c r="B19" s="145" t="s">
        <v>453</v>
      </c>
      <c r="C19" s="164" t="s">
        <v>51</v>
      </c>
      <c r="D19" s="166" t="s">
        <v>436</v>
      </c>
    </row>
    <row r="20" spans="1:4" x14ac:dyDescent="0.3">
      <c r="A20" s="184"/>
      <c r="B20" s="149" t="s">
        <v>564</v>
      </c>
      <c r="C20" s="185"/>
      <c r="D20" s="186"/>
    </row>
    <row r="21" spans="1:4" x14ac:dyDescent="0.3">
      <c r="A21" s="184"/>
      <c r="B21" s="149" t="s">
        <v>454</v>
      </c>
      <c r="C21" s="185"/>
      <c r="D21" s="186"/>
    </row>
    <row r="22" spans="1:4" x14ac:dyDescent="0.3">
      <c r="A22" s="184"/>
      <c r="B22" s="150" t="s">
        <v>455</v>
      </c>
      <c r="C22" s="185"/>
      <c r="D22" s="186"/>
    </row>
    <row r="23" spans="1:4" x14ac:dyDescent="0.3">
      <c r="A23" s="184"/>
      <c r="B23" s="150" t="s">
        <v>456</v>
      </c>
      <c r="C23" s="185"/>
      <c r="D23" s="186"/>
    </row>
    <row r="24" spans="1:4" ht="27" customHeight="1" thickBot="1" x14ac:dyDescent="0.35">
      <c r="A24" s="173"/>
      <c r="B24" s="32" t="s">
        <v>457</v>
      </c>
      <c r="C24" s="165"/>
      <c r="D24" s="167"/>
    </row>
    <row r="25" spans="1:4" x14ac:dyDescent="0.3">
      <c r="A25" s="174" t="s">
        <v>452</v>
      </c>
      <c r="B25" s="145" t="s">
        <v>458</v>
      </c>
      <c r="C25" s="164" t="s">
        <v>426</v>
      </c>
      <c r="D25" s="166" t="s">
        <v>436</v>
      </c>
    </row>
    <row r="26" spans="1:4" ht="39" customHeight="1" thickBot="1" x14ac:dyDescent="0.35">
      <c r="A26" s="173"/>
      <c r="B26" s="140" t="s">
        <v>459</v>
      </c>
      <c r="C26" s="165"/>
      <c r="D26" s="167"/>
    </row>
    <row r="27" spans="1:4" x14ac:dyDescent="0.3">
      <c r="A27" s="174" t="s">
        <v>452</v>
      </c>
      <c r="B27" s="145" t="s">
        <v>460</v>
      </c>
      <c r="C27" s="164" t="s">
        <v>426</v>
      </c>
      <c r="D27" s="166" t="s">
        <v>436</v>
      </c>
    </row>
    <row r="28" spans="1:4" ht="37.799999999999997" customHeight="1" thickBot="1" x14ac:dyDescent="0.35">
      <c r="A28" s="173"/>
      <c r="B28" s="140" t="s">
        <v>461</v>
      </c>
      <c r="C28" s="165"/>
      <c r="D28" s="167"/>
    </row>
    <row r="29" spans="1:4" x14ac:dyDescent="0.3">
      <c r="A29" s="174" t="s">
        <v>452</v>
      </c>
      <c r="B29" s="145" t="s">
        <v>462</v>
      </c>
      <c r="C29" s="164" t="s">
        <v>463</v>
      </c>
      <c r="D29" s="166" t="s">
        <v>436</v>
      </c>
    </row>
    <row r="30" spans="1:4" ht="40.200000000000003" customHeight="1" thickBot="1" x14ac:dyDescent="0.35">
      <c r="A30" s="173"/>
      <c r="B30" s="140" t="s">
        <v>464</v>
      </c>
      <c r="C30" s="165"/>
      <c r="D30" s="167"/>
    </row>
    <row r="31" spans="1:4" x14ac:dyDescent="0.3">
      <c r="A31" s="174" t="s">
        <v>465</v>
      </c>
      <c r="B31" s="145" t="s">
        <v>466</v>
      </c>
      <c r="C31" s="164" t="s">
        <v>467</v>
      </c>
      <c r="D31" s="166" t="s">
        <v>436</v>
      </c>
    </row>
    <row r="32" spans="1:4" ht="34.200000000000003" customHeight="1" thickBot="1" x14ac:dyDescent="0.35">
      <c r="A32" s="173"/>
      <c r="B32" s="140" t="s">
        <v>468</v>
      </c>
      <c r="C32" s="165"/>
      <c r="D32" s="167"/>
    </row>
    <row r="33" spans="1:4" x14ac:dyDescent="0.3">
      <c r="A33" s="174" t="s">
        <v>469</v>
      </c>
      <c r="B33" s="145" t="s">
        <v>470</v>
      </c>
      <c r="C33" s="164" t="s">
        <v>426</v>
      </c>
      <c r="D33" s="166" t="s">
        <v>436</v>
      </c>
    </row>
    <row r="34" spans="1:4" ht="40.200000000000003" customHeight="1" thickBot="1" x14ac:dyDescent="0.35">
      <c r="A34" s="173"/>
      <c r="B34" s="140" t="s">
        <v>471</v>
      </c>
      <c r="C34" s="165"/>
      <c r="D34" s="167"/>
    </row>
    <row r="35" spans="1:4" x14ac:dyDescent="0.3">
      <c r="A35" s="174" t="s">
        <v>472</v>
      </c>
      <c r="B35" s="145" t="s">
        <v>473</v>
      </c>
      <c r="C35" s="164" t="s">
        <v>450</v>
      </c>
      <c r="D35" s="166" t="s">
        <v>436</v>
      </c>
    </row>
    <row r="36" spans="1:4" ht="40.200000000000003" customHeight="1" thickBot="1" x14ac:dyDescent="0.35">
      <c r="A36" s="173"/>
      <c r="B36" s="140" t="s">
        <v>474</v>
      </c>
      <c r="C36" s="165"/>
      <c r="D36" s="167"/>
    </row>
    <row r="37" spans="1:4" x14ac:dyDescent="0.3">
      <c r="A37" s="174" t="s">
        <v>475</v>
      </c>
      <c r="B37" s="145" t="s">
        <v>476</v>
      </c>
      <c r="C37" s="164" t="s">
        <v>426</v>
      </c>
      <c r="D37" s="166" t="s">
        <v>436</v>
      </c>
    </row>
    <row r="38" spans="1:4" ht="25.8" customHeight="1" thickBot="1" x14ac:dyDescent="0.35">
      <c r="A38" s="173"/>
      <c r="B38" s="140" t="s">
        <v>477</v>
      </c>
      <c r="C38" s="165"/>
      <c r="D38" s="167"/>
    </row>
    <row r="39" spans="1:4" x14ac:dyDescent="0.3">
      <c r="A39" s="174" t="s">
        <v>475</v>
      </c>
      <c r="B39" s="145" t="s">
        <v>478</v>
      </c>
      <c r="C39" s="164" t="s">
        <v>51</v>
      </c>
      <c r="D39" s="166" t="s">
        <v>436</v>
      </c>
    </row>
    <row r="40" spans="1:4" ht="30" customHeight="1" thickBot="1" x14ac:dyDescent="0.35">
      <c r="A40" s="173"/>
      <c r="B40" s="140" t="s">
        <v>479</v>
      </c>
      <c r="C40" s="165"/>
      <c r="D40" s="167"/>
    </row>
    <row r="41" spans="1:4" x14ac:dyDescent="0.3">
      <c r="A41" s="187" t="s">
        <v>537</v>
      </c>
      <c r="B41" s="148" t="s">
        <v>575</v>
      </c>
      <c r="C41" s="178" t="s">
        <v>573</v>
      </c>
      <c r="D41" s="190" t="s">
        <v>436</v>
      </c>
    </row>
    <row r="42" spans="1:4" x14ac:dyDescent="0.3">
      <c r="A42" s="188"/>
      <c r="B42" s="148"/>
      <c r="C42" s="179"/>
      <c r="D42" s="191"/>
    </row>
    <row r="43" spans="1:4" ht="46.8" customHeight="1" thickBot="1" x14ac:dyDescent="0.35">
      <c r="A43" s="189"/>
      <c r="B43" s="142" t="s">
        <v>480</v>
      </c>
      <c r="C43" s="180"/>
      <c r="D43" s="192"/>
    </row>
    <row r="44" spans="1:4" x14ac:dyDescent="0.3">
      <c r="A44" s="174" t="s">
        <v>481</v>
      </c>
      <c r="B44" s="145" t="s">
        <v>482</v>
      </c>
      <c r="C44" s="164" t="s">
        <v>51</v>
      </c>
      <c r="D44" s="166" t="s">
        <v>436</v>
      </c>
    </row>
    <row r="45" spans="1:4" ht="42" customHeight="1" thickBot="1" x14ac:dyDescent="0.35">
      <c r="A45" s="173"/>
      <c r="B45" s="140" t="s">
        <v>483</v>
      </c>
      <c r="C45" s="165"/>
      <c r="D45" s="167"/>
    </row>
    <row r="46" spans="1:4" x14ac:dyDescent="0.3">
      <c r="A46" s="174" t="s">
        <v>481</v>
      </c>
      <c r="B46" s="145" t="s">
        <v>484</v>
      </c>
      <c r="C46" s="164" t="s">
        <v>463</v>
      </c>
      <c r="D46" s="166" t="s">
        <v>436</v>
      </c>
    </row>
    <row r="47" spans="1:4" ht="36" customHeight="1" thickBot="1" x14ac:dyDescent="0.35">
      <c r="A47" s="173"/>
      <c r="B47" s="140" t="s">
        <v>485</v>
      </c>
      <c r="C47" s="165"/>
      <c r="D47" s="167"/>
    </row>
    <row r="48" spans="1:4" x14ac:dyDescent="0.3">
      <c r="A48" s="174" t="s">
        <v>486</v>
      </c>
      <c r="B48" s="145" t="s">
        <v>487</v>
      </c>
      <c r="C48" s="164" t="s">
        <v>426</v>
      </c>
      <c r="D48" s="166" t="s">
        <v>436</v>
      </c>
    </row>
    <row r="49" spans="1:4" ht="37.799999999999997" customHeight="1" thickBot="1" x14ac:dyDescent="0.35">
      <c r="A49" s="173"/>
      <c r="B49" s="140" t="s">
        <v>488</v>
      </c>
      <c r="C49" s="165"/>
      <c r="D49" s="167"/>
    </row>
    <row r="50" spans="1:4" x14ac:dyDescent="0.3">
      <c r="A50" s="174" t="s">
        <v>489</v>
      </c>
      <c r="B50" s="145" t="s">
        <v>490</v>
      </c>
      <c r="C50" s="164" t="s">
        <v>426</v>
      </c>
      <c r="D50" s="166" t="s">
        <v>436</v>
      </c>
    </row>
    <row r="51" spans="1:4" ht="30" customHeight="1" thickBot="1" x14ac:dyDescent="0.35">
      <c r="A51" s="173"/>
      <c r="B51" s="140" t="s">
        <v>491</v>
      </c>
      <c r="C51" s="165"/>
      <c r="D51" s="167"/>
    </row>
    <row r="52" spans="1:4" x14ac:dyDescent="0.3">
      <c r="A52" s="174" t="s">
        <v>489</v>
      </c>
      <c r="B52" s="145" t="s">
        <v>492</v>
      </c>
      <c r="C52" s="164" t="s">
        <v>51</v>
      </c>
      <c r="D52" s="166" t="s">
        <v>436</v>
      </c>
    </row>
    <row r="53" spans="1:4" ht="28.8" customHeight="1" thickBot="1" x14ac:dyDescent="0.35">
      <c r="A53" s="173"/>
      <c r="B53" s="140" t="s">
        <v>493</v>
      </c>
      <c r="C53" s="165"/>
      <c r="D53" s="167"/>
    </row>
    <row r="54" spans="1:4" x14ac:dyDescent="0.3">
      <c r="A54" s="175" t="s">
        <v>494</v>
      </c>
      <c r="B54" s="148" t="s">
        <v>495</v>
      </c>
      <c r="C54" s="178" t="s">
        <v>51</v>
      </c>
      <c r="D54" s="190" t="s">
        <v>436</v>
      </c>
    </row>
    <row r="55" spans="1:4" ht="27" customHeight="1" thickBot="1" x14ac:dyDescent="0.35">
      <c r="A55" s="177"/>
      <c r="B55" s="142" t="s">
        <v>496</v>
      </c>
      <c r="C55" s="180"/>
      <c r="D55" s="192"/>
    </row>
    <row r="56" spans="1:4" x14ac:dyDescent="0.3">
      <c r="A56" s="187" t="s">
        <v>497</v>
      </c>
      <c r="B56" s="148" t="s">
        <v>575</v>
      </c>
      <c r="C56" s="178" t="s">
        <v>573</v>
      </c>
      <c r="D56" s="190" t="s">
        <v>436</v>
      </c>
    </row>
    <row r="57" spans="1:4" x14ac:dyDescent="0.3">
      <c r="A57" s="188"/>
      <c r="B57" s="148"/>
      <c r="C57" s="179"/>
      <c r="D57" s="191"/>
    </row>
    <row r="58" spans="1:4" ht="31.8" customHeight="1" thickBot="1" x14ac:dyDescent="0.35">
      <c r="A58" s="189"/>
      <c r="B58" s="142" t="s">
        <v>498</v>
      </c>
      <c r="C58" s="180"/>
      <c r="D58" s="192"/>
    </row>
    <row r="59" spans="1:4" x14ac:dyDescent="0.3">
      <c r="A59" s="175" t="s">
        <v>499</v>
      </c>
      <c r="B59" s="148" t="s">
        <v>500</v>
      </c>
      <c r="C59" s="178" t="s">
        <v>501</v>
      </c>
      <c r="D59" s="190" t="s">
        <v>436</v>
      </c>
    </row>
    <row r="60" spans="1:4" ht="42" customHeight="1" thickBot="1" x14ac:dyDescent="0.35">
      <c r="A60" s="177"/>
      <c r="B60" s="142" t="s">
        <v>502</v>
      </c>
      <c r="C60" s="180"/>
      <c r="D60" s="192"/>
    </row>
    <row r="61" spans="1:4" x14ac:dyDescent="0.3">
      <c r="A61" s="175" t="s">
        <v>424</v>
      </c>
      <c r="B61" s="148" t="s">
        <v>503</v>
      </c>
      <c r="C61" s="178" t="s">
        <v>51</v>
      </c>
      <c r="D61" s="190" t="s">
        <v>436</v>
      </c>
    </row>
    <row r="62" spans="1:4" ht="26.4" x14ac:dyDescent="0.3">
      <c r="A62" s="176"/>
      <c r="B62" s="151" t="s">
        <v>504</v>
      </c>
      <c r="C62" s="179"/>
      <c r="D62" s="191"/>
    </row>
    <row r="63" spans="1:4" x14ac:dyDescent="0.3">
      <c r="A63" s="176"/>
      <c r="B63" s="152" t="s">
        <v>505</v>
      </c>
      <c r="C63" s="179"/>
      <c r="D63" s="191"/>
    </row>
    <row r="64" spans="1:4" ht="30" customHeight="1" thickBot="1" x14ac:dyDescent="0.35">
      <c r="A64" s="177"/>
      <c r="B64" s="137" t="s">
        <v>506</v>
      </c>
      <c r="C64" s="180"/>
      <c r="D64" s="192"/>
    </row>
    <row r="65" spans="1:4" x14ac:dyDescent="0.3">
      <c r="A65" s="187" t="s">
        <v>497</v>
      </c>
      <c r="B65" s="148" t="s">
        <v>575</v>
      </c>
      <c r="C65" s="178" t="s">
        <v>573</v>
      </c>
      <c r="D65" s="190" t="s">
        <v>436</v>
      </c>
    </row>
    <row r="66" spans="1:4" ht="37.799999999999997" customHeight="1" thickBot="1" x14ac:dyDescent="0.35">
      <c r="A66" s="189"/>
      <c r="B66" s="142" t="s">
        <v>507</v>
      </c>
      <c r="C66" s="180"/>
      <c r="D66" s="192"/>
    </row>
    <row r="67" spans="1:4" ht="30" customHeight="1" thickBot="1" x14ac:dyDescent="0.35">
      <c r="A67" s="153" t="s">
        <v>497</v>
      </c>
      <c r="B67" s="154" t="s">
        <v>508</v>
      </c>
      <c r="C67" s="141" t="s">
        <v>509</v>
      </c>
      <c r="D67" s="155" t="s">
        <v>436</v>
      </c>
    </row>
    <row r="68" spans="1:4" ht="15.6" x14ac:dyDescent="0.3">
      <c r="A68" s="29"/>
    </row>
    <row r="69" spans="1:4" ht="15.6" x14ac:dyDescent="0.3">
      <c r="A69" s="29"/>
    </row>
    <row r="70" spans="1:4" ht="18" thickBot="1" x14ac:dyDescent="0.35">
      <c r="A70" s="28" t="s">
        <v>510</v>
      </c>
    </row>
    <row r="71" spans="1:4" ht="27" thickBot="1" x14ac:dyDescent="0.35">
      <c r="A71" s="130" t="s">
        <v>511</v>
      </c>
      <c r="B71" s="131" t="s">
        <v>512</v>
      </c>
    </row>
    <row r="72" spans="1:4" ht="15" thickBot="1" x14ac:dyDescent="0.35">
      <c r="A72" s="132" t="s">
        <v>513</v>
      </c>
      <c r="B72" s="133" t="s">
        <v>514</v>
      </c>
    </row>
    <row r="73" spans="1:4" ht="15" thickBot="1" x14ac:dyDescent="0.35">
      <c r="A73" s="132" t="s">
        <v>515</v>
      </c>
      <c r="B73" s="133" t="s">
        <v>516</v>
      </c>
    </row>
    <row r="74" spans="1:4" ht="15" thickBot="1" x14ac:dyDescent="0.35">
      <c r="A74" s="132" t="s">
        <v>517</v>
      </c>
      <c r="B74" s="133" t="s">
        <v>518</v>
      </c>
    </row>
    <row r="75" spans="1:4" ht="15" thickBot="1" x14ac:dyDescent="0.35">
      <c r="A75" s="132" t="s">
        <v>519</v>
      </c>
      <c r="B75" s="133" t="s">
        <v>520</v>
      </c>
    </row>
    <row r="76" spans="1:4" ht="15" thickBot="1" x14ac:dyDescent="0.35">
      <c r="A76" s="132" t="s">
        <v>51</v>
      </c>
      <c r="B76" s="133" t="s">
        <v>521</v>
      </c>
    </row>
    <row r="77" spans="1:4" ht="15" thickBot="1" x14ac:dyDescent="0.35">
      <c r="A77" s="132" t="s">
        <v>73</v>
      </c>
      <c r="B77" s="133" t="s">
        <v>522</v>
      </c>
    </row>
    <row r="78" spans="1:4" ht="27" thickBot="1" x14ac:dyDescent="0.35">
      <c r="A78" s="132" t="s">
        <v>523</v>
      </c>
      <c r="B78" s="134" t="s">
        <v>524</v>
      </c>
    </row>
    <row r="79" spans="1:4" ht="15" thickBot="1" x14ac:dyDescent="0.35">
      <c r="A79" s="135" t="s">
        <v>574</v>
      </c>
      <c r="B79" s="133" t="s">
        <v>575</v>
      </c>
    </row>
    <row r="80" spans="1:4" ht="15" thickBot="1" x14ac:dyDescent="0.35">
      <c r="A80" s="135" t="s">
        <v>525</v>
      </c>
      <c r="B80" s="133" t="s">
        <v>526</v>
      </c>
    </row>
    <row r="81" spans="1:2" ht="15" thickBot="1" x14ac:dyDescent="0.35">
      <c r="A81" s="132" t="s">
        <v>527</v>
      </c>
      <c r="B81" s="133" t="s">
        <v>528</v>
      </c>
    </row>
    <row r="82" spans="1:2" ht="15" thickBot="1" x14ac:dyDescent="0.35">
      <c r="A82" s="136" t="s">
        <v>529</v>
      </c>
      <c r="B82" s="134" t="s">
        <v>530</v>
      </c>
    </row>
    <row r="83" spans="1:2" ht="15" thickBot="1" x14ac:dyDescent="0.35">
      <c r="A83" s="132" t="s">
        <v>531</v>
      </c>
      <c r="B83" s="133" t="s">
        <v>532</v>
      </c>
    </row>
    <row r="84" spans="1:2" ht="15" thickBot="1" x14ac:dyDescent="0.35">
      <c r="A84" s="132" t="s">
        <v>533</v>
      </c>
      <c r="B84" s="133" t="s">
        <v>534</v>
      </c>
    </row>
    <row r="85" spans="1:2" ht="15" thickBot="1" x14ac:dyDescent="0.35">
      <c r="A85" s="132" t="s">
        <v>535</v>
      </c>
      <c r="B85" s="133" t="s">
        <v>536</v>
      </c>
    </row>
    <row r="86" spans="1:2" x14ac:dyDescent="0.3">
      <c r="A86" s="33"/>
    </row>
    <row r="87" spans="1:2" x14ac:dyDescent="0.3">
      <c r="A87" s="33"/>
    </row>
  </sheetData>
  <mergeCells count="79">
    <mergeCell ref="A61:A64"/>
    <mergeCell ref="C61:C64"/>
    <mergeCell ref="D61:D64"/>
    <mergeCell ref="A65:A66"/>
    <mergeCell ref="C65:C66"/>
    <mergeCell ref="D65:D66"/>
    <mergeCell ref="A56:A58"/>
    <mergeCell ref="C56:C58"/>
    <mergeCell ref="D56:D58"/>
    <mergeCell ref="A59:A60"/>
    <mergeCell ref="C59:C60"/>
    <mergeCell ref="D59:D60"/>
    <mergeCell ref="A52:A53"/>
    <mergeCell ref="C52:C53"/>
    <mergeCell ref="D52:D53"/>
    <mergeCell ref="A54:A55"/>
    <mergeCell ref="C54:C55"/>
    <mergeCell ref="D54:D55"/>
    <mergeCell ref="A48:A49"/>
    <mergeCell ref="C48:C49"/>
    <mergeCell ref="D48:D49"/>
    <mergeCell ref="A50:A51"/>
    <mergeCell ref="C50:C51"/>
    <mergeCell ref="D50:D51"/>
    <mergeCell ref="A44:A45"/>
    <mergeCell ref="C44:C45"/>
    <mergeCell ref="D44:D45"/>
    <mergeCell ref="A46:A47"/>
    <mergeCell ref="C46:C47"/>
    <mergeCell ref="D46:D47"/>
    <mergeCell ref="A39:A40"/>
    <mergeCell ref="C39:C40"/>
    <mergeCell ref="D39:D40"/>
    <mergeCell ref="A41:A43"/>
    <mergeCell ref="C41:C43"/>
    <mergeCell ref="D41:D43"/>
    <mergeCell ref="A35:A36"/>
    <mergeCell ref="C35:C36"/>
    <mergeCell ref="D35:D36"/>
    <mergeCell ref="A37:A38"/>
    <mergeCell ref="C37:C38"/>
    <mergeCell ref="D37:D38"/>
    <mergeCell ref="A31:A32"/>
    <mergeCell ref="C31:C32"/>
    <mergeCell ref="D31:D32"/>
    <mergeCell ref="A33:A34"/>
    <mergeCell ref="C33:C34"/>
    <mergeCell ref="D33:D34"/>
    <mergeCell ref="A27:A28"/>
    <mergeCell ref="C27:C28"/>
    <mergeCell ref="D27:D28"/>
    <mergeCell ref="A29:A30"/>
    <mergeCell ref="C29:C30"/>
    <mergeCell ref="D29:D30"/>
    <mergeCell ref="A14:A16"/>
    <mergeCell ref="C14:C16"/>
    <mergeCell ref="D14:D16"/>
    <mergeCell ref="A25:A26"/>
    <mergeCell ref="C25:C26"/>
    <mergeCell ref="D25:D26"/>
    <mergeCell ref="A17:A18"/>
    <mergeCell ref="C17:C18"/>
    <mergeCell ref="D17:D18"/>
    <mergeCell ref="A19:A24"/>
    <mergeCell ref="C19:C24"/>
    <mergeCell ref="D19:D24"/>
    <mergeCell ref="A9:A10"/>
    <mergeCell ref="C9:C10"/>
    <mergeCell ref="D9:D10"/>
    <mergeCell ref="A11:A13"/>
    <mergeCell ref="C11:C13"/>
    <mergeCell ref="D11:D13"/>
    <mergeCell ref="C7:C8"/>
    <mergeCell ref="D7:D8"/>
    <mergeCell ref="C3:C4"/>
    <mergeCell ref="D3:D4"/>
    <mergeCell ref="A5:A6"/>
    <mergeCell ref="C5:C6"/>
    <mergeCell ref="D5:D6"/>
  </mergeCells>
  <pageMargins left="0.70866141732283472" right="0.70866141732283472" top="1.3385826771653544" bottom="0.74803149606299213" header="0.31496062992125984" footer="0.31496062992125984"/>
  <pageSetup paperSize="8" fitToHeight="0" orientation="portrait" horizontalDpi="1200" verticalDpi="1200" r:id="rId1"/>
  <headerFooter>
    <oddHeader xml:space="preserve">&amp;R&amp;"Arial,Regular"&amp;10Department of Finance
  Financial Statements Better Practice Guide 
  Example: Financial statements reporting timetable
</oddHeader>
  </headerFooter>
  <rowBreaks count="1" manualBreakCount="1">
    <brk id="40"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nance Excel Workbook" ma:contentTypeID="0x010100B321FEA60C5BA343A52BC94EC00ABC9E070200CB134048FC6CC24E8C824F387634ECBB" ma:contentTypeVersion="106" ma:contentTypeDescription="Finance Excel Workbook" ma:contentTypeScope="" ma:versionID="597570ea68dc94b8bec3a1c6af0405f2">
  <xsd:schema xmlns:xsd="http://www.w3.org/2001/XMLSchema" xmlns:xs="http://www.w3.org/2001/XMLSchema" xmlns:p="http://schemas.microsoft.com/office/2006/metadata/properties" xmlns:ns1="http://schemas.microsoft.com/sharepoint/v3" xmlns:ns2="82ff9d9b-d3fc-4aad-bc42-9949ee83b815" xmlns:ns3="fdd6b31f-a027-425f-adfa-a4194e98dae2" targetNamespace="http://schemas.microsoft.com/office/2006/metadata/properties" ma:root="true" ma:fieldsID="b32dbe32aee2a84cc007719b0cdba39c" ns1:_="" ns2:_="" ns3:_="">
    <xsd:import namespace="http://schemas.microsoft.com/sharepoint/v3"/>
    <xsd:import namespace="82ff9d9b-d3fc-4aad-bc42-9949ee83b815"/>
    <xsd:import namespace="fdd6b31f-a027-425f-adfa-a4194e98dae2"/>
    <xsd:element name="properties">
      <xsd:complexType>
        <xsd:sequence>
          <xsd:element name="documentManagement">
            <xsd:complexType>
              <xsd:all>
                <xsd:element ref="ns2:SecClass" minOccurs="0"/>
                <xsd:element ref="ns1:RelatedItems" minOccurs="0"/>
                <xsd:element ref="ns2:LMName" minOccurs="0"/>
                <xsd:element ref="ns2:LastModDate" minOccurs="0"/>
                <xsd:element ref="ns2:k710d1823c744f64b20abec111d3c509" minOccurs="0"/>
                <xsd:element ref="ns2:kb73b3df24114868a21db4ce3ca83710" minOccurs="0"/>
                <xsd:element ref="ns2:TaxKeywordTaxHTField" minOccurs="0"/>
                <xsd:element ref="ns2:TaxCatchAll" minOccurs="0"/>
                <xsd:element ref="ns2:k90b8697a98d4606834ec03f7c33303a" minOccurs="0"/>
                <xsd:element ref="ns2:iee44f6412bf40639855518abb1a08cc" minOccurs="0"/>
                <xsd:element ref="ns2:TaxCatchAllLabel" minOccurs="0"/>
                <xsd:element ref="ns2:Original_x0020_Date_x0020_Creat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7"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ff9d9b-d3fc-4aad-bc42-9949ee83b815" elementFormDefault="qualified">
    <xsd:import namespace="http://schemas.microsoft.com/office/2006/documentManagement/types"/>
    <xsd:import namespace="http://schemas.microsoft.com/office/infopath/2007/PartnerControls"/>
    <xsd:element name="SecClass" ma:index="3" nillable="true" ma:displayName="Security Classification" ma:default="OFFICIAL" ma:description="Security Classification" ma:format="Dropdown" ma:internalName="SecClass" ma:readOnly="false">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restriction>
      </xsd:simpleType>
    </xsd:element>
    <xsd:element name="LMName" ma:index="9" nillable="true" ma:displayName="Last Modified by Name" ma:description="For archiving purposes" ma:internalName="LMName">
      <xsd:simpleType>
        <xsd:restriction base="dms:Text"/>
      </xsd:simpleType>
    </xsd:element>
    <xsd:element name="LastModDate" ma:index="10" nillable="true" ma:displayName="Last User Modified Date" ma:description="Date/time when document was last time modified by a user (as opposed to system updtates)" ma:format="DateTime" ma:internalName="LastModDate">
      <xsd:simpleType>
        <xsd:restriction base="dms:DateTime"/>
      </xsd:simpleType>
    </xsd:element>
    <xsd:element name="k710d1823c744f64b20abec111d3c509" ma:index="13" nillable="true" ma:taxonomy="true" ma:internalName="k710d1823c744f64b20abec111d3c509" ma:taxonomyFieldName="InitiatingEntity" ma:displayName="Initiating Entity" ma:indexed="true" ma:fieldId="{4710d182-3c74-4f64-b20a-bec111d3c509}" ma:sspId="c5fb5116-7131-45fb-9d92-926478776364" ma:termSetId="1dd44c57-eb90-49d3-b71d-825941fd7214" ma:anchorId="00000000-0000-0000-0000-000000000000" ma:open="false" ma:isKeyword="false">
      <xsd:complexType>
        <xsd:sequence>
          <xsd:element ref="pc:Terms" minOccurs="0" maxOccurs="1"/>
        </xsd:sequence>
      </xsd:complexType>
    </xsd:element>
    <xsd:element name="kb73b3df24114868a21db4ce3ca83710" ma:index="15" nillable="true" ma:taxonomy="true" ma:internalName="kb73b3df24114868a21db4ce3ca83710" ma:taxonomyFieldName="AbtEntity" ma:displayName="About Entity" ma:fieldId="{4b73b3df-2411-4868-a21d-b4ce3ca83710}" ma:taxonomyMulti="true" ma:sspId="c5fb5116-7131-45fb-9d92-926478776364" ma:termSetId="1dd44c57-eb90-49d3-b71d-825941fd7214" ma:anchorId="00000000-0000-0000-0000-000000000000" ma:open="false" ma:isKeyword="false">
      <xsd:complexType>
        <xsd:sequence>
          <xsd:element ref="pc:Terms" minOccurs="0" maxOccurs="1"/>
        </xsd:sequence>
      </xsd:complexType>
    </xsd:element>
    <xsd:element name="TaxKeywordTaxHTField" ma:index="18" nillable="true" ma:taxonomy="true" ma:internalName="TaxKeywordTaxHTField" ma:taxonomyFieldName="TaxKeyword" ma:displayName="Enterprise Keywords" ma:fieldId="{23f27201-bee3-471e-b2e7-b64fd8b7ca38}" ma:taxonomyMulti="true" ma:sspId="c5fb5116-7131-45fb-9d92-926478776364" ma:termSetId="00000000-0000-0000-0000-000000000000" ma:anchorId="00000000-0000-0000-0000-000000000000" ma:open="true" ma:isKeyword="true">
      <xsd:complexType>
        <xsd:sequence>
          <xsd:element ref="pc:Terms" minOccurs="0" maxOccurs="1"/>
        </xsd:sequence>
      </xsd:complexType>
    </xsd:element>
    <xsd:element name="TaxCatchAll" ma:index="19" nillable="true" ma:displayName="Taxonomy Catch All Column" ma:description="" ma:hidden="true" ma:list="{4d5b23f8-0019-49b4-80dc-328231206719}" ma:internalName="TaxCatchAll" ma:showField="CatchAllData" ma:web="fdd6b31f-a027-425f-adfa-a4194e98dae2">
      <xsd:complexType>
        <xsd:complexContent>
          <xsd:extension base="dms:MultiChoiceLookup">
            <xsd:sequence>
              <xsd:element name="Value" type="dms:Lookup" maxOccurs="unbounded" minOccurs="0" nillable="true"/>
            </xsd:sequence>
          </xsd:extension>
        </xsd:complexContent>
      </xsd:complexType>
    </xsd:element>
    <xsd:element name="k90b8697a98d4606834ec03f7c33303a" ma:index="20" nillable="true" ma:taxonomy="true" ma:internalName="k90b8697a98d4606834ec03f7c33303a" ma:taxonomyFieldName="Function_x0020_and_x0020_Activity" ma:displayName="Function and Activity" ma:default="" ma:fieldId="{490b8697-a98d-4606-834e-c03f7c33303a}" ma:sspId="c5fb5116-7131-45fb-9d92-926478776364" ma:termSetId="d6a09c5b-e950-47cc-8e6b-7e27719f9f0b" ma:anchorId="00000000-0000-0000-0000-000000000000" ma:open="false" ma:isKeyword="false">
      <xsd:complexType>
        <xsd:sequence>
          <xsd:element ref="pc:Terms" minOccurs="0" maxOccurs="1"/>
        </xsd:sequence>
      </xsd:complexType>
    </xsd:element>
    <xsd:element name="iee44f6412bf40639855518abb1a08cc" ma:index="22" nillable="true" ma:taxonomy="true" ma:internalName="iee44f6412bf40639855518abb1a08cc" ma:taxonomyFieldName="OrgUnit" ma:displayName="Organisation Unit" ma:indexed="true" ma:fieldId="{2ee44f64-12bf-4063-9855-518abb1a08cc}" ma:sspId="c5fb5116-7131-45fb-9d92-926478776364" ma:termSetId="642ac736-c0d1-48cf-939c-a81b0e893448" ma:anchorId="00000000-0000-0000-0000-000000000000" ma:open="false" ma:isKeyword="false">
      <xsd:complexType>
        <xsd:sequence>
          <xsd:element ref="pc:Terms" minOccurs="0" maxOccurs="1"/>
        </xsd:sequence>
      </xsd:complexType>
    </xsd:element>
    <xsd:element name="TaxCatchAllLabel" ma:index="23" nillable="true" ma:displayName="Taxonomy Catch All Column1" ma:description="" ma:hidden="true" ma:list="{4d5b23f8-0019-49b4-80dc-328231206719}" ma:internalName="TaxCatchAllLabel" ma:readOnly="true" ma:showField="CatchAllDataLabel" ma:web="fdd6b31f-a027-425f-adfa-a4194e98dae2">
      <xsd:complexType>
        <xsd:complexContent>
          <xsd:extension base="dms:MultiChoiceLookup">
            <xsd:sequence>
              <xsd:element name="Value" type="dms:Lookup" maxOccurs="unbounded" minOccurs="0" nillable="true"/>
            </xsd:sequence>
          </xsd:extension>
        </xsd:complexContent>
      </xsd:complexType>
    </xsd:element>
    <xsd:element name="Original_x0020_Date_x0020_Created" ma:index="24" nillable="true" ma:displayName="Original Date Created" ma:description="The date of which the source or original paper based document was created on" ma:format="DateOnly" ma:hidden="true" ma:internalName="Original_x0020_Date_x0020_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dd6b31f-a027-425f-adfa-a4194e98dae2"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Information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b73b3df24114868a21db4ce3ca83710 xmlns="82ff9d9b-d3fc-4aad-bc42-9949ee83b815">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kb73b3df24114868a21db4ce3ca83710>
    <TaxCatchAll xmlns="82ff9d9b-d3fc-4aad-bc42-9949ee83b815">
      <Value>2</Value>
      <Value>1</Value>
    </TaxCatchAll>
    <TaxKeywordTaxHTField xmlns="82ff9d9b-d3fc-4aad-bc42-9949ee83b815">
      <Terms xmlns="http://schemas.microsoft.com/office/infopath/2007/PartnerControls"/>
    </TaxKeywordTaxHTField>
    <Original_x0020_Date_x0020_Created xmlns="82ff9d9b-d3fc-4aad-bc42-9949ee83b815" xsi:nil="true"/>
    <LMName xmlns="82ff9d9b-d3fc-4aad-bc42-9949ee83b815" xsi:nil="true"/>
    <LastModDate xmlns="82ff9d9b-d3fc-4aad-bc42-9949ee83b815" xsi:nil="true"/>
    <SecClass xmlns="82ff9d9b-d3fc-4aad-bc42-9949ee83b815">OFFICIAL</SecClass>
    <iee44f6412bf40639855518abb1a08cc xmlns="82ff9d9b-d3fc-4aad-bc42-9949ee83b815">
      <Terms xmlns="http://schemas.microsoft.com/office/infopath/2007/PartnerControls">
        <TermInfo xmlns="http://schemas.microsoft.com/office/infopath/2007/PartnerControls">
          <TermName xmlns="http://schemas.microsoft.com/office/infopath/2007/PartnerControls">Accounting FW and Capability Support</TermName>
          <TermId xmlns="http://schemas.microsoft.com/office/infopath/2007/PartnerControls">17de058c-12f7-44f2-8e7d-03ff49305e52</TermId>
        </TermInfo>
      </Terms>
    </iee44f6412bf40639855518abb1a08cc>
    <k90b8697a98d4606834ec03f7c33303a xmlns="82ff9d9b-d3fc-4aad-bc42-9949ee83b815">
      <Terms xmlns="http://schemas.microsoft.com/office/infopath/2007/PartnerControls"/>
    </k90b8697a98d4606834ec03f7c33303a>
    <k710d1823c744f64b20abec111d3c509 xmlns="82ff9d9b-d3fc-4aad-bc42-9949ee83b815">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k710d1823c744f64b20abec111d3c509>
    <RelatedItems xmlns="http://schemas.microsoft.com/sharepoint/v3" xsi:nil="true"/>
    <_dlc_DocId xmlns="fdd6b31f-a027-425f-adfa-a4194e98dae2">FIN33506-77069739-48101</_dlc_DocId>
    <_dlc_DocIdUrl xmlns="fdd6b31f-a027-425f-adfa-a4194e98dae2">
      <Url>https://f1.prdmgd.finance.gov.au/sites/50033506/_layouts/15/DocIdRedir.aspx?ID=FIN33506-77069739-48101</Url>
      <Description>FIN33506-77069739-48101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c5fb5116-7131-45fb-9d92-926478776364" ContentTypeId="0x010100B321FEA60C5BA343A52BC94EC00ABC9E0702" PreviousValue="false"/>
</file>

<file path=customXml/itemProps1.xml><?xml version="1.0" encoding="utf-8"?>
<ds:datastoreItem xmlns:ds="http://schemas.openxmlformats.org/officeDocument/2006/customXml" ds:itemID="{90A1D76F-B025-45F8-A35C-5B605097E0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ff9d9b-d3fc-4aad-bc42-9949ee83b815"/>
    <ds:schemaRef ds:uri="fdd6b31f-a027-425f-adfa-a4194e98d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AA7A9A-C6FB-4937-93AF-03E73E0D9A6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dd6b31f-a027-425f-adfa-a4194e98dae2"/>
    <ds:schemaRef ds:uri="http://purl.org/dc/elements/1.1/"/>
    <ds:schemaRef ds:uri="http://schemas.microsoft.com/office/2006/metadata/properties"/>
    <ds:schemaRef ds:uri="82ff9d9b-d3fc-4aad-bc42-9949ee83b815"/>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E6CA5C92-79D8-47B2-9D82-979B8B7F14A3}">
  <ds:schemaRefs>
    <ds:schemaRef ds:uri="http://schemas.microsoft.com/sharepoint/v3/contenttype/forms"/>
  </ds:schemaRefs>
</ds:datastoreItem>
</file>

<file path=customXml/itemProps4.xml><?xml version="1.0" encoding="utf-8"?>
<ds:datastoreItem xmlns:ds="http://schemas.openxmlformats.org/officeDocument/2006/customXml" ds:itemID="{B2FA039A-94EC-4CB6-8DA9-B2C38DE83B6F}">
  <ds:schemaRefs>
    <ds:schemaRef ds:uri="http://schemas.microsoft.com/sharepoint/events"/>
  </ds:schemaRefs>
</ds:datastoreItem>
</file>

<file path=customXml/itemProps5.xml><?xml version="1.0" encoding="utf-8"?>
<ds:datastoreItem xmlns:ds="http://schemas.openxmlformats.org/officeDocument/2006/customXml" ds:itemID="{DFC9B57C-F281-49B5-A5E6-52C085067DE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Surender to be deleted</vt:lpstr>
      <vt:lpstr>1. Foreword </vt:lpstr>
      <vt:lpstr>2. Schedule of activities </vt:lpstr>
      <vt:lpstr>3. Jun year end X1-X2 timetable</vt:lpstr>
      <vt:lpstr>3. Financial statements plan</vt:lpstr>
      <vt:lpstr>4. High level timetable</vt:lpstr>
      <vt:lpstr>'2. Schedule of activities '!_bookmark76</vt:lpstr>
      <vt:lpstr>'1. Foreword '!_bookmark86</vt:lpstr>
      <vt:lpstr>'1. Foreword '!_bookmark88</vt:lpstr>
      <vt:lpstr>'4. High level timetable'!_Toc972483</vt:lpstr>
      <vt:lpstr>'2. Schedule of activities '!Print_Area</vt:lpstr>
      <vt:lpstr>'3. Financial statements plan'!Print_Area</vt:lpstr>
      <vt:lpstr>'3. Jun year end X1-X2 timetable'!Print_Area</vt:lpstr>
      <vt:lpstr>'4. High level timetable'!Print_Area</vt:lpstr>
      <vt:lpstr>'2. Schedule of activities '!Print_Titles</vt:lpstr>
      <vt:lpstr>'3. Financial statements plan'!Print_Titles</vt:lpstr>
      <vt:lpstr>'3. Jun year end X1-X2 timetable'!Print_Titles</vt:lpstr>
      <vt:lpstr>'4. High level timetable'!Print_Titles</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Leahy, Rene</dc:creator>
  <cp:keywords/>
  <dc:description/>
  <cp:lastModifiedBy>Pan, Melissa</cp:lastModifiedBy>
  <cp:revision/>
  <cp:lastPrinted>2022-03-29T06:37:18Z</cp:lastPrinted>
  <dcterms:created xsi:type="dcterms:W3CDTF">2018-11-05T22:07:46Z</dcterms:created>
  <dcterms:modified xsi:type="dcterms:W3CDTF">2022-03-29T06:40:39Z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0x010100B321FEA60C5BA343A52BC94EC00ABC9E070200CB134048FC6CC24E8C824F387634ECBB</vt:lpwstr>
  </property>
  <property fmtid="{D5CDD505-2E9C-101B-9397-08002B2CF9AE}" pid="3" name="TaxKeyword">
    <vt:lpwstr/>
  </property>
  <property fmtid="{D5CDD505-2E9C-101B-9397-08002B2CF9AE}" pid="4" name="AbtEntity">
    <vt:lpwstr>2;#Department of Finance|fd660e8f-8f31-49bd-92a3-d31d4da31afe</vt:lpwstr>
  </property>
  <property fmtid="{D5CDD505-2E9C-101B-9397-08002B2CF9AE}" pid="5" name="InitiatingEntity">
    <vt:lpwstr>2;#Department of Finance|fd660e8f-8f31-49bd-92a3-d31d4da31afe</vt:lpwstr>
  </property>
  <property fmtid="{D5CDD505-2E9C-101B-9397-08002B2CF9AE}" pid="6" name="Function and Activity">
    <vt:lpwstr/>
  </property>
  <property fmtid="{D5CDD505-2E9C-101B-9397-08002B2CF9AE}" pid="7" name="OrgUnit">
    <vt:lpwstr>1;#Accounting FW and Capability Support|17de058c-12f7-44f2-8e7d-03ff49305e52</vt:lpwstr>
  </property>
  <property fmtid="{D5CDD505-2E9C-101B-9397-08002B2CF9AE}" pid="8" name="_dlc_DocIdItemGuid">
    <vt:lpwstr>b7bb73f7-8951-4271-8f69-59aa29822c35</vt:lpwstr>
  </property>
</Properties>
</file>