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210" windowWidth="16095" windowHeight="11550" firstSheet="13" activeTab="13"/>
  </bookViews>
  <sheets>
    <sheet name="Contents" sheetId="8" r:id="rId1"/>
    <sheet name="Board of Guardians" sheetId="1" r:id="rId2"/>
    <sheet name="Contact Details" sheetId="26" r:id="rId3"/>
    <sheet name="FFMA" sheetId="21" r:id="rId4"/>
    <sheet name="Investment Managers" sheetId="14" r:id="rId5"/>
    <sheet name="Legislation" sheetId="7" r:id="rId6"/>
    <sheet name="Reports &amp; Key Documents" sheetId="12" r:id="rId7"/>
    <sheet name="Future Fund" sheetId="5" r:id="rId8"/>
    <sheet name="Asset Allocation" sheetId="27" r:id="rId9"/>
    <sheet name="CPI" sheetId="18" state="hidden" r:id="rId10"/>
    <sheet name="BAF" sheetId="15" state="hidden" r:id="rId11"/>
    <sheet name="EIF" sheetId="16" state="hidden" r:id="rId12"/>
    <sheet name="HHF" sheetId="17" state="hidden" r:id="rId13"/>
    <sheet name="Projects - HHF" sheetId="11" r:id="rId14"/>
    <sheet name="UBS Bank Bill Index" sheetId="19" state="hidden" r:id="rId15"/>
    <sheet name="TAL &amp; UFL" sheetId="23" state="hidden" r:id="rId16"/>
    <sheet name="Relative Performance Data" sheetId="25" state="hidden" r:id="rId17"/>
  </sheets>
  <definedNames>
    <definedName name="_xlnm.Print_Area" localSheetId="7">'Future Fund'!$A$1:$I$52</definedName>
    <definedName name="_xlnm.Print_Titles" localSheetId="13">'Projects - HHF'!$1:$3</definedName>
  </definedNames>
  <calcPr calcId="125725"/>
</workbook>
</file>

<file path=xl/calcChain.xml><?xml version="1.0" encoding="utf-8"?>
<calcChain xmlns="http://schemas.openxmlformats.org/spreadsheetml/2006/main">
  <c r="D132" i="11"/>
  <c r="D18" l="1"/>
  <c r="D69" l="1"/>
  <c r="D21" i="19" l="1"/>
  <c r="D20"/>
  <c r="C29" i="18"/>
  <c r="O13" i="27"/>
  <c r="D68" i="11" l="1"/>
  <c r="N13" i="27" l="1"/>
  <c r="D24" i="11"/>
  <c r="M13" i="27" l="1"/>
  <c r="L13" l="1"/>
  <c r="K13"/>
  <c r="J13"/>
  <c r="I13"/>
  <c r="H13"/>
  <c r="G13"/>
  <c r="F13"/>
  <c r="E13"/>
  <c r="D13"/>
  <c r="C13"/>
  <c r="D48" i="11" l="1"/>
  <c r="D4"/>
  <c r="D211" l="1"/>
  <c r="D38" i="21"/>
  <c r="D36"/>
  <c r="D34"/>
  <c r="D32"/>
  <c r="D16"/>
  <c r="D12"/>
  <c r="C3"/>
  <c r="D12" i="5" l="1"/>
</calcChain>
</file>

<file path=xl/sharedStrings.xml><?xml version="1.0" encoding="utf-8"?>
<sst xmlns="http://schemas.openxmlformats.org/spreadsheetml/2006/main" count="1036" uniqueCount="720">
  <si>
    <t>Transfers to the Future Fund</t>
  </si>
  <si>
    <t>Date</t>
  </si>
  <si>
    <t>Source of Funds</t>
  </si>
  <si>
    <t>Amount ($b)</t>
  </si>
  <si>
    <t>Initial Seed Capital</t>
  </si>
  <si>
    <t>2,104,657,933 Telstra shares</t>
  </si>
  <si>
    <t>Telstra 3 sale proceeds (prepayments of the second instalment received in the period February to April 2007)</t>
  </si>
  <si>
    <t>21,894,459 Telstra shares</t>
  </si>
  <si>
    <t>2006-07 Budget surplus</t>
  </si>
  <si>
    <t>Telstra 3 sale proceeds (second instalment receipts)</t>
  </si>
  <si>
    <t>35,361,956 Telstra shares</t>
  </si>
  <si>
    <t>2006-07</t>
  </si>
  <si>
    <t>2007-08</t>
  </si>
  <si>
    <t>2008-09</t>
  </si>
  <si>
    <t>2009-10</t>
  </si>
  <si>
    <t>Members of the Future Fund Board of Guardians</t>
  </si>
  <si>
    <t>Board Member</t>
  </si>
  <si>
    <t>Date of Appointment</t>
  </si>
  <si>
    <t>Mr David Murray AO (Chair)</t>
  </si>
  <si>
    <t>Hon Peter Costello</t>
  </si>
  <si>
    <t>Ms Susan Doyle</t>
  </si>
  <si>
    <t>Dr John Mulcahy</t>
  </si>
  <si>
    <t>Mr Brian Watson</t>
  </si>
  <si>
    <t>Financial Year</t>
  </si>
  <si>
    <t>Nominal rate of return (%)
ex Telstra</t>
  </si>
  <si>
    <t>Nominal rate of return (%)
Telstra holding</t>
  </si>
  <si>
    <t>Real rate of return (%)
ex Telstra</t>
  </si>
  <si>
    <t>Fund balance at 30 June ($b)
ex Telstra</t>
  </si>
  <si>
    <t>Fund balance at 30 June ($b)
inc Telstra</t>
  </si>
  <si>
    <t>Investment performance since 1 July 2007
ex Telstra nominal (%)</t>
  </si>
  <si>
    <t>Investment performance since 1 July 2007
ex Telstra
real (%)</t>
  </si>
  <si>
    <t>2005-06</t>
  </si>
  <si>
    <t>Total income/loss ($b)</t>
  </si>
  <si>
    <t>Total expenditure ($b)</t>
  </si>
  <si>
    <t>Operating result
inc Telstra ($b)</t>
  </si>
  <si>
    <t>Operating result
ex Telstra ($b)</t>
  </si>
  <si>
    <t>Fees</t>
  </si>
  <si>
    <t>Investment manager and advisory fees paid ($m)</t>
  </si>
  <si>
    <t>Administration expenses/agency operations ($m)</t>
  </si>
  <si>
    <t>Staffing and remuneration expenses</t>
  </si>
  <si>
    <t>Agency employees remuneration ($m)</t>
  </si>
  <si>
    <t>Board of Guardians remuneration ($m)</t>
  </si>
  <si>
    <t>Agency and Board remuneration ($m)</t>
  </si>
  <si>
    <t>Average staffing level</t>
  </si>
  <si>
    <t>FFMA staffing</t>
  </si>
  <si>
    <t>FFMA performance pay</t>
  </si>
  <si>
    <t>FFMA Classification</t>
  </si>
  <si>
    <t>Employees</t>
  </si>
  <si>
    <t>Employees who received payments</t>
  </si>
  <si>
    <t>Aggregated amount of payments ($)</t>
  </si>
  <si>
    <t>Minimum performance pay ($)</t>
  </si>
  <si>
    <t>Maximum performance pay ($)</t>
  </si>
  <si>
    <t>Average payment ($)</t>
  </si>
  <si>
    <t>FFMA Bands 1, 2 &amp; 3</t>
  </si>
  <si>
    <t>No performance pay was payable in the 2005-06 financial year.</t>
  </si>
  <si>
    <t>FFMA Bands 4, 5 &amp; 6</t>
  </si>
  <si>
    <t>FFMA Bands 1 - 4</t>
  </si>
  <si>
    <t>Data not provided.</t>
  </si>
  <si>
    <t>FFMA Bands 5 &amp; 6</t>
  </si>
  <si>
    <t>Criteria for Appointments as in Legislation</t>
  </si>
  <si>
    <t>As specified in the Future Fund Act 2006, a person is not eligible for appointment as a Board member unless the responsible Ministers are satisfied that the person has:</t>
  </si>
  <si>
    <t>a)     Substantial experience or expertise; and</t>
  </si>
  <si>
    <t>b)    Professional credibility and significant standing; in at least one of the following fields:</t>
  </si>
  <si>
    <t>c)     Investing in financial assets;</t>
  </si>
  <si>
    <t>d)    The management of investments in financial assets;</t>
  </si>
  <si>
    <t>e)     Corporate governance.</t>
  </si>
  <si>
    <t>Investment Mandates</t>
  </si>
  <si>
    <t>Building Australia Fund</t>
  </si>
  <si>
    <t>Education Investment Fund</t>
  </si>
  <si>
    <t>Health and Hospitals Fund</t>
  </si>
  <si>
    <t>Future Fund</t>
  </si>
  <si>
    <t>Acts</t>
  </si>
  <si>
    <t>Contents</t>
  </si>
  <si>
    <t>Name of Sheet</t>
  </si>
  <si>
    <t>Description</t>
  </si>
  <si>
    <t>Board of Guardians</t>
  </si>
  <si>
    <t>FFMA</t>
  </si>
  <si>
    <t>Nation-building Funds</t>
  </si>
  <si>
    <t>Legislation</t>
  </si>
  <si>
    <t>Projects - BAF</t>
  </si>
  <si>
    <t>Projects - EIF</t>
  </si>
  <si>
    <t>Projects - HHF</t>
  </si>
  <si>
    <t>Contains list of projects being funded from the BAF.</t>
  </si>
  <si>
    <t>Contains list of projects being funded from the EIF.</t>
  </si>
  <si>
    <t>Contains list of projects being funded from the HHF.</t>
  </si>
  <si>
    <t>Back to contents</t>
  </si>
  <si>
    <t xml:space="preserve">Source of Funds </t>
  </si>
  <si>
    <t>Investments of Communications Fund</t>
  </si>
  <si>
    <t>Residual balance of Communications Fund</t>
  </si>
  <si>
    <t>From 2007-08 budget surplus</t>
  </si>
  <si>
    <t>From Telstra Sale Special Account</t>
  </si>
  <si>
    <t>Key figures from the Annual Reports including operating results, staffing and remuneration expenses.</t>
  </si>
  <si>
    <t>Transfers to the Future Fund and performance of the Fund.</t>
  </si>
  <si>
    <t>Links to the Investment Mandate and Act for each of the funds.</t>
  </si>
  <si>
    <t>The Higher Education Endowment Fund</t>
  </si>
  <si>
    <t>From 2007-08 budget surplus.</t>
  </si>
  <si>
    <t>Summary of Transfers to the 
Building Australia Fund</t>
  </si>
  <si>
    <t>Summary of Transfers to the 
Education Investment Fund</t>
  </si>
  <si>
    <t>Summary of Transfers to the 
Health and Hospitals Fund</t>
  </si>
  <si>
    <t>Expiry</t>
  </si>
  <si>
    <t>Nation-building Funds (Consequential Amendments) Act 2008</t>
  </si>
  <si>
    <t>Future Fund Act 2006</t>
  </si>
  <si>
    <t>Nation-building Funds Act 2008</t>
  </si>
  <si>
    <t>Statement of Investment Policies - Future Fund</t>
  </si>
  <si>
    <t>Statement of Investment Policies - Nation-building Funds</t>
  </si>
  <si>
    <t>Annual Reports</t>
  </si>
  <si>
    <t>Annual Report 2008-09</t>
  </si>
  <si>
    <t>Annual Report 2007-08</t>
  </si>
  <si>
    <t>Annual Report 2006-07</t>
  </si>
  <si>
    <t>Annual Report 2005-06</t>
  </si>
  <si>
    <t>Annual Report 2009-10</t>
  </si>
  <si>
    <t>Quarterly Reports</t>
  </si>
  <si>
    <t>Update at 31 January 2008</t>
  </si>
  <si>
    <t>Update at 30 April 2008</t>
  </si>
  <si>
    <t>Update at 30 June 2008</t>
  </si>
  <si>
    <t>Quarterly updates 2008/09</t>
  </si>
  <si>
    <t>Update at 30 September 2008</t>
  </si>
  <si>
    <t>Update at 31 December 2008</t>
  </si>
  <si>
    <t>Update at 31 March 2009</t>
  </si>
  <si>
    <t>Update at 30 June 2009</t>
  </si>
  <si>
    <t>Quarterly updates 2009/10</t>
  </si>
  <si>
    <t>Update at 30 September 2009</t>
  </si>
  <si>
    <t>Update at 31 December 2009</t>
  </si>
  <si>
    <t>Update at 31 March 2010</t>
  </si>
  <si>
    <t>Update at 30 June 2010</t>
  </si>
  <si>
    <t>Interim reporting</t>
  </si>
  <si>
    <t>Investment Policies</t>
  </si>
  <si>
    <t>Evaluation Criteria</t>
  </si>
  <si>
    <t>Asset class</t>
  </si>
  <si>
    <t>Manager</t>
  </si>
  <si>
    <t>Australian equities</t>
  </si>
  <si>
    <t>JF Capital Partners</t>
  </si>
  <si>
    <t>Macquarie Investment Management</t>
  </si>
  <si>
    <t>Perennial Growth Management</t>
  </si>
  <si>
    <t>Vanguard Investments Australia</t>
  </si>
  <si>
    <t xml:space="preserve">Global equities  </t>
  </si>
  <si>
    <t>Altrinsic Global Advisors</t>
  </si>
  <si>
    <t>IronBridge Capital Management</t>
  </si>
  <si>
    <t>Lazard Asset Management Pacific Co.</t>
  </si>
  <si>
    <t>Massachusetts Financial Services</t>
  </si>
  <si>
    <t>Schroder Investment Management Australia</t>
  </si>
  <si>
    <t xml:space="preserve">State Street Global Advisors </t>
  </si>
  <si>
    <t xml:space="preserve">Vanguard Investments Australia </t>
  </si>
  <si>
    <t xml:space="preserve">Developing market equities </t>
  </si>
  <si>
    <t>Arrowstreet Capital</t>
  </si>
  <si>
    <t>State Street Global Advisors</t>
  </si>
  <si>
    <t>Treasury Asia Asset Management</t>
  </si>
  <si>
    <t>Trilogy Global Advisors</t>
  </si>
  <si>
    <t>Private equity</t>
  </si>
  <si>
    <t>Adams Street Partners</t>
  </si>
  <si>
    <t xml:space="preserve">Advent International Corporation </t>
  </si>
  <si>
    <t>Apax Partners</t>
  </si>
  <si>
    <t>CDH Investments</t>
  </si>
  <si>
    <t>Charterhouse Capital Partners</t>
  </si>
  <si>
    <t>HarbourVest</t>
  </si>
  <si>
    <t>Hellman &amp; Friedman</t>
  </si>
  <si>
    <t>Horsley Bridge Partners</t>
  </si>
  <si>
    <t>Greenspring Associates</t>
  </si>
  <si>
    <t>Nordic Capital</t>
  </si>
  <si>
    <t>Oaktree Capital Management</t>
  </si>
  <si>
    <t xml:space="preserve">TowerBrook </t>
  </si>
  <si>
    <t>Property</t>
  </si>
  <si>
    <t>Brookfield</t>
  </si>
  <si>
    <t xml:space="preserve">Henderson Global Investors </t>
  </si>
  <si>
    <t>ING Clarion Real Estate Securities</t>
  </si>
  <si>
    <t>LendLease</t>
  </si>
  <si>
    <t>MGPA</t>
  </si>
  <si>
    <t>Quadrant Real Estate Advisors</t>
  </si>
  <si>
    <t>Infrastructure</t>
  </si>
  <si>
    <t>AMP Capital Investors</t>
  </si>
  <si>
    <t>Citi Infrastructure Partners</t>
  </si>
  <si>
    <t>RARE Infrastructure</t>
  </si>
  <si>
    <t>UBS Global Asset Management</t>
  </si>
  <si>
    <t xml:space="preserve">Debt securities </t>
  </si>
  <si>
    <t>Ares Management</t>
  </si>
  <si>
    <t>Goldman Sachs Asset Management</t>
  </si>
  <si>
    <t>M&amp;G Investment Management Limited</t>
  </si>
  <si>
    <t>Oak Hill Advisors</t>
  </si>
  <si>
    <t>PIMCO Australia</t>
  </si>
  <si>
    <t>Sankaty Advisors</t>
  </si>
  <si>
    <t>Vianova Asset Management</t>
  </si>
  <si>
    <t xml:space="preserve">Alternatives </t>
  </si>
  <si>
    <t>BlackRock Alternative Advisors</t>
  </si>
  <si>
    <t>Brevan Howard</t>
  </si>
  <si>
    <t>Bridgewater Associates</t>
  </si>
  <si>
    <t>Canyon Capital Advisors</t>
  </si>
  <si>
    <t>Centerbridge Partners LP</t>
  </si>
  <si>
    <t>King Street Capital</t>
  </si>
  <si>
    <t>Makena Capital Management</t>
  </si>
  <si>
    <t xml:space="preserve">Oaktree Capital Management </t>
  </si>
  <si>
    <t>Och-Ziff Management</t>
  </si>
  <si>
    <t>Overlay strategies</t>
  </si>
  <si>
    <t>Ashmore Investment Management</t>
  </si>
  <si>
    <t>BlackRock Investment Managers</t>
  </si>
  <si>
    <t>Insight</t>
  </si>
  <si>
    <t>Cash</t>
  </si>
  <si>
    <t>Colonial First State Global Asset Management</t>
  </si>
  <si>
    <t>Investment Managers</t>
  </si>
  <si>
    <t>Relative Performance Data</t>
  </si>
  <si>
    <t>Background</t>
  </si>
  <si>
    <t>Spent 39 years at the Commonwealth Bank of Australia (CBA) and was CEO from 1992 until his retirement in 2005.</t>
  </si>
  <si>
    <t>Served as a member of the House of Representatives from 1990 to 2009 and was Treasurer from March 1996 to December 2007. Prior to entering Parliament, Mr Costello was a practising barrister.</t>
  </si>
  <si>
    <t>Chair of the Australian Reward Investment Alliance (ARIA) until July 2009. Ms Doyle has had an extensive executive career in the funds management industry.</t>
  </si>
  <si>
    <t>Dr Mulcahy has broad corporate experience and expertise in retail financial services.</t>
  </si>
  <si>
    <t>Extensive experience in finance and investment management and has held various positions on Australian Government Boards including Chairman of the Pooled Development Funds Registration Board and Deputy Chairman of Innovation Australia.</t>
  </si>
  <si>
    <t>Expires
2 April 2014</t>
  </si>
  <si>
    <t>List of investment managers as provided on Future Fund website.</t>
  </si>
  <si>
    <t>Performance of international sovereign wealth funds.</t>
  </si>
  <si>
    <t>Source of information</t>
  </si>
  <si>
    <t>Future Fund website.</t>
  </si>
  <si>
    <t>Finance website.</t>
  </si>
  <si>
    <t>Research of sovereign wealth funds.</t>
  </si>
  <si>
    <t>Performance of the Future Fund - Yearly</t>
  </si>
  <si>
    <t>Quarter</t>
  </si>
  <si>
    <t>Country</t>
  </si>
  <si>
    <t>Norway</t>
  </si>
  <si>
    <t>Singapore</t>
  </si>
  <si>
    <t>Temasek Holdings</t>
  </si>
  <si>
    <t>Alaska Permanent Fund</t>
  </si>
  <si>
    <t>Chile</t>
  </si>
  <si>
    <t>Economic and Social Stabilization Fund</t>
  </si>
  <si>
    <t>New Zealand</t>
  </si>
  <si>
    <t>New Zealand Superannuation Fund</t>
  </si>
  <si>
    <t>Australia</t>
  </si>
  <si>
    <t>Canada</t>
  </si>
  <si>
    <t>Alberta Heritage Savings Trust Fund</t>
  </si>
  <si>
    <t>N/A</t>
  </si>
  <si>
    <t>ARIA - PSS Default Fund</t>
  </si>
  <si>
    <t>Performance of the Building Australia Fund</t>
  </si>
  <si>
    <t>Performance of the Education Investment Fund</t>
  </si>
  <si>
    <t>Performance of the Health and Hospitals Fund</t>
  </si>
  <si>
    <t>2010-11</t>
  </si>
  <si>
    <t>Balance at end of quarter ($b)</t>
  </si>
  <si>
    <t>Quarterly investment return (%)</t>
  </si>
  <si>
    <t>Yearly investment return (%)</t>
  </si>
  <si>
    <t>12 month benchmark return (%)</t>
  </si>
  <si>
    <t>BAF Evaluation Criteria</t>
  </si>
  <si>
    <t>EIF Evaluation Criteria</t>
  </si>
  <si>
    <t>HHF Evaluation Criteria</t>
  </si>
  <si>
    <t>Future Fund Investment Mandate Explanatory Statement</t>
  </si>
  <si>
    <t>Balance at end of quarter ($b)
ex Telstra</t>
  </si>
  <si>
    <t>Balance at end of quarter ($b)
Telstra</t>
  </si>
  <si>
    <t>Balance at end of quarter ($b)
inc Telstra</t>
  </si>
  <si>
    <t>Quarterly investment return (%)
ex Telstra</t>
  </si>
  <si>
    <t>Yearly investment return (%)
ex Telstra</t>
  </si>
  <si>
    <t>Quarterly investment return (%)
Telstra</t>
  </si>
  <si>
    <t>Yearly investment return (%)
Telstra</t>
  </si>
  <si>
    <t>Remainder of 2005-06 Budget surplus</t>
  </si>
  <si>
    <t>Performance of the Future Fund - Quarterly</t>
  </si>
  <si>
    <t>Total transfer</t>
  </si>
  <si>
    <t>Nation-building Funds Amendment Act 2009</t>
  </si>
  <si>
    <t>As presented in the 2009-10 Annual Report</t>
  </si>
  <si>
    <t>Note that the 2005-06 financial year began on 3 April 2006.</t>
  </si>
  <si>
    <t>Consumer Price Inflation</t>
  </si>
  <si>
    <t>Year-ended percentage change</t>
  </si>
  <si>
    <t>Consumer Price Index</t>
  </si>
  <si>
    <t>Consumer Price Index Figures - Sourced from RBA</t>
  </si>
  <si>
    <t>General Drawing Rights Limit (Page 19)</t>
  </si>
  <si>
    <t>CPI</t>
  </si>
  <si>
    <t>BAF</t>
  </si>
  <si>
    <t>EIF</t>
  </si>
  <si>
    <t>HHF</t>
  </si>
  <si>
    <t>UBS Bank Bill Index</t>
  </si>
  <si>
    <t>Contains summary financial information relating to the BAF.</t>
  </si>
  <si>
    <t>Consumer Price Index and CPI Inflation.</t>
  </si>
  <si>
    <t>Contains summary financial information relating to the EIF.</t>
  </si>
  <si>
    <t>Contains summary financial information relating to the HHF.</t>
  </si>
  <si>
    <t>Comlaw website.</t>
  </si>
  <si>
    <t>Financial and Investment Analysis Team.</t>
  </si>
  <si>
    <t>Reserve Bank of Australia (RBA).</t>
  </si>
  <si>
    <t>Total</t>
  </si>
  <si>
    <t>Benchmark return**</t>
  </si>
  <si>
    <t>UBS Subsciption</t>
  </si>
  <si>
    <t>Lists historical UBS index data.</t>
  </si>
  <si>
    <t>CPI (%)</t>
  </si>
  <si>
    <t>Explanatory Memorandums</t>
  </si>
  <si>
    <t>Future Fund Bill 2005 Explanatory Memorandum</t>
  </si>
  <si>
    <t>Nation-building Funds Bill 2008 Explanatory Memorandum</t>
  </si>
  <si>
    <t>Nation-building Funds (Consequential Amendments) Bill 2008 Explanatory Memorandum</t>
  </si>
  <si>
    <t>Investment Mandate Explanatory Statement</t>
  </si>
  <si>
    <t>Nation-building Funds Amendment Bill 2009 
Explanatory Memorandum</t>
  </si>
  <si>
    <t>Updating requirements</t>
  </si>
  <si>
    <t>Infrequently - as appointments expire and new members are appointed.</t>
  </si>
  <si>
    <t>With release of quarterly and annual reports.</t>
  </si>
  <si>
    <t>Monthly.</t>
  </si>
  <si>
    <t>Location</t>
  </si>
  <si>
    <t>Sydney</t>
  </si>
  <si>
    <t>Melbourne</t>
  </si>
  <si>
    <t>Investment performance since 1 July 2007
incl Telstra nominal (%)</t>
  </si>
  <si>
    <t>Nominal rate of return (%)
inc Telstra</t>
  </si>
  <si>
    <t>Total Amount ($m)</t>
  </si>
  <si>
    <t>Regional Cancer Centres</t>
  </si>
  <si>
    <t>Oral Health Centre Queensland</t>
  </si>
  <si>
    <t>TOTAL FROM HHF</t>
  </si>
  <si>
    <t>Reports &amp; Key Documents</t>
  </si>
  <si>
    <t>List of reports that link to Future Fund website, and links to other key documents.</t>
  </si>
  <si>
    <t>Key Documents</t>
  </si>
  <si>
    <t>T3 Share Offer Prospectus</t>
  </si>
  <si>
    <t>Legal Advice</t>
  </si>
  <si>
    <t>Legal Advice Register</t>
  </si>
  <si>
    <t>Performance of the Future Fund - Annualised
(investment performance as at 30 June)</t>
  </si>
  <si>
    <t>2011-12</t>
  </si>
  <si>
    <t>2012-13</t>
  </si>
  <si>
    <t>2013-14</t>
  </si>
  <si>
    <t>Investment performance since 5 May 2006
ex Telstra
nominal (%)</t>
  </si>
  <si>
    <t>Target Asset Level as provided in the Declaration.</t>
  </si>
  <si>
    <t>TAL Declaration</t>
  </si>
  <si>
    <t>Infrequently.</t>
  </si>
  <si>
    <t>TAL &amp; UFL</t>
  </si>
  <si>
    <t>The TAL represents the Designated Actuary's best estimate of the Future Fund balance that would offset the projected unfunded superannuation liabilities that have accrued up to that same point in time.
Prior to 1 July 2020, unfunded superannuation liabilities can be paid from the Fund if the balance of the Fund at the start of a financial year is greater than the TAL for that same financial year. From 1 July 2020, payments can be made from the Fund regardless of whether the balance is greater than the TAL. Under the Future Fund Act, the Government is permitted to transfer financial assets to the Fund if the balance after the transfer does not exceed the TAL for the financial year in which the transfer is to occur.
In accordance with Clause 3(5)(b) of Schedule 3 in the Future Fund Act, the TAL for a given financial year corresponds to the actuary's best estimate of the unfunded liability at the beginning of that year.</t>
  </si>
  <si>
    <t>-</t>
  </si>
  <si>
    <t>Operating result</t>
  </si>
  <si>
    <t>Quarterly updates 2010/11</t>
  </si>
  <si>
    <t>Update at 30 September 2010</t>
  </si>
  <si>
    <t>Update at 31 December 2010</t>
  </si>
  <si>
    <t>Update at 30 June 2011</t>
  </si>
  <si>
    <t>Update at 31 March 2011</t>
  </si>
  <si>
    <t>Remuneration as determined by 
Remuneration Tribunal</t>
  </si>
  <si>
    <t>Chair ($)</t>
  </si>
  <si>
    <t>Board Members ($)</t>
  </si>
  <si>
    <t>Fund</t>
  </si>
  <si>
    <t>USA</t>
  </si>
  <si>
    <t>Canada Pension Plan</t>
  </si>
  <si>
    <t>Super Ratings - SR50 Balanced Index</t>
  </si>
  <si>
    <t>Government Pension Fund - Global</t>
  </si>
  <si>
    <t>Australian Bureau of Statistics</t>
  </si>
  <si>
    <t>Treatment of the Future Fund in ABS Statistics</t>
  </si>
  <si>
    <t>Quarterly.</t>
  </si>
  <si>
    <t>Actual Asset Allocation - Percentage of Fund ex Telstra</t>
  </si>
  <si>
    <t>Asset Class</t>
  </si>
  <si>
    <t>Global equities</t>
  </si>
  <si>
    <t>Developed markets</t>
  </si>
  <si>
    <t>Developing markets</t>
  </si>
  <si>
    <t>Infrastructure &amp; Timberland</t>
  </si>
  <si>
    <t>Debt securities</t>
  </si>
  <si>
    <t>Alternative assets</t>
  </si>
  <si>
    <t>Total (ex Telstra)</t>
  </si>
  <si>
    <t>Asset Allocation</t>
  </si>
  <si>
    <t>Historical asset allocation of the Future Fund.</t>
  </si>
  <si>
    <t>Quarterly updates.</t>
  </si>
  <si>
    <t>Size of Fund</t>
  </si>
  <si>
    <t>ESSSuper - Balanced Accumulation Plan</t>
  </si>
  <si>
    <t>Future Fund (ex Telstra)</t>
  </si>
  <si>
    <t>Australian Super</t>
  </si>
  <si>
    <t>3 Year Return Annualised</t>
  </si>
  <si>
    <t>US $12.7 billion</t>
  </si>
  <si>
    <t>US $424 billion</t>
  </si>
  <si>
    <t>2009-10 Return</t>
  </si>
  <si>
    <t>End Date for Reporting Period</t>
  </si>
  <si>
    <t>Amount</t>
  </si>
  <si>
    <t>$7.5 billion</t>
  </si>
  <si>
    <t>$0.966 billion</t>
  </si>
  <si>
    <t>Unspent monies from West Metro pre-construction</t>
  </si>
  <si>
    <t>Residual of unspent monies from West Metro pre-construction</t>
  </si>
  <si>
    <t>$2.468 billion</t>
  </si>
  <si>
    <t>$0.080 billion^</t>
  </si>
  <si>
    <t>$0.003 billion^</t>
  </si>
  <si>
    <t>^In reporting on credits, spending and commitments this transfer is treated as a returned payment rather than a new credit to the BAF.</t>
  </si>
  <si>
    <t>$6.484 billion</t>
  </si>
  <si>
    <t>$1 billion</t>
  </si>
  <si>
    <t>$4 billion</t>
  </si>
  <si>
    <t>Total credits</t>
  </si>
  <si>
    <t>Actual net earnings</t>
  </si>
  <si>
    <t>Total commitments</t>
  </si>
  <si>
    <t>Total payments from the Fund</t>
  </si>
  <si>
    <t>12 month return</t>
  </si>
  <si>
    <t>Uncommitted balance*</t>
  </si>
  <si>
    <t>Balance of the Fund**</t>
  </si>
  <si>
    <t>$5,000.0 million</t>
  </si>
  <si>
    <t>2005-06 Budget surplus ($10b) and first instalment of Telstra 3 sale proceeds ($8.639b)</t>
  </si>
  <si>
    <t>Contact Details</t>
  </si>
  <si>
    <t>Name</t>
  </si>
  <si>
    <t>Position</t>
  </si>
  <si>
    <t>Postal Address</t>
  </si>
  <si>
    <t>Mobile Phone Number</t>
  </si>
  <si>
    <t>Mr</t>
  </si>
  <si>
    <t>David Murray AO</t>
  </si>
  <si>
    <t>Chair</t>
  </si>
  <si>
    <t>Future Fund Board of Guardians</t>
  </si>
  <si>
    <t>GPO Box 1603</t>
  </si>
  <si>
    <t>NSW</t>
  </si>
  <si>
    <t>0407 272 388</t>
  </si>
  <si>
    <t>VIC</t>
  </si>
  <si>
    <t>Brian Watson</t>
  </si>
  <si>
    <t>Georgica Associates Pty Ltd  
Level 8  90 Collins Street</t>
  </si>
  <si>
    <t>0409 121 612</t>
  </si>
  <si>
    <t>Ms</t>
  </si>
  <si>
    <t>Susan Doyle</t>
  </si>
  <si>
    <t>22 David Street</t>
  </si>
  <si>
    <t>Mosman</t>
  </si>
  <si>
    <t>0439 968 060</t>
  </si>
  <si>
    <t>Dr</t>
  </si>
  <si>
    <t>John Mulcahy</t>
  </si>
  <si>
    <t xml:space="preserve">53 Kareela Road </t>
  </si>
  <si>
    <t xml:space="preserve">Cremorne Point </t>
  </si>
  <si>
    <t>Peter Costello</t>
  </si>
  <si>
    <t>Level 20/101 Collins Street</t>
  </si>
  <si>
    <t>0404 305 301</t>
  </si>
  <si>
    <t>David Neal</t>
  </si>
  <si>
    <t>0447 671 099</t>
  </si>
  <si>
    <t>Paul Mann</t>
  </si>
  <si>
    <t>0439 653 745</t>
  </si>
  <si>
    <t>Contact details for the Future Fund Board of Guardians and Agency Staff</t>
  </si>
  <si>
    <t>Future Fund Management Agency</t>
  </si>
  <si>
    <t>0414 778 812</t>
  </si>
  <si>
    <t>Correct as at 24 February 2011 - information provided by FFMA</t>
  </si>
  <si>
    <t>Office Number</t>
  </si>
  <si>
    <t>Email</t>
  </si>
  <si>
    <t xml:space="preserve">murrayd@futurefund.gov.au </t>
  </si>
  <si>
    <t>ph.costello@petercostello.com.au</t>
  </si>
  <si>
    <t>sdoyle@bigpond.net.au</t>
  </si>
  <si>
    <t>jmulcahy50@gmail.com</t>
  </si>
  <si>
    <t>brian.watson@georgicaassociates.com</t>
  </si>
  <si>
    <t>david.neal@futurefund.gov.au</t>
  </si>
  <si>
    <t>paul.mann@futurefund.gov.au</t>
  </si>
  <si>
    <t>stephen.fitzgerald@gs.com.au</t>
  </si>
  <si>
    <t>02 9251 6490</t>
  </si>
  <si>
    <t>caustin@contango.com.au</t>
  </si>
  <si>
    <t>Stephen Fitzgerald</t>
  </si>
  <si>
    <t>15 Kirkoswald Avenue</t>
  </si>
  <si>
    <t>0449 985 070</t>
  </si>
  <si>
    <t>Carol Austin</t>
  </si>
  <si>
    <t>2/10 Ross Street</t>
  </si>
  <si>
    <t>Waverton</t>
  </si>
  <si>
    <t>0413 696 828</t>
  </si>
  <si>
    <t>Mark Burgess</t>
  </si>
  <si>
    <t>General Manager</t>
  </si>
  <si>
    <t>02 9220 4800</t>
  </si>
  <si>
    <t>03 8662 8500</t>
  </si>
  <si>
    <t>No office number</t>
  </si>
  <si>
    <t>03 9631-8340</t>
  </si>
  <si>
    <t>02 9320 1221 </t>
  </si>
  <si>
    <t>03 8656 6400</t>
  </si>
  <si>
    <t>mark.burgess@futurefund.gov.au</t>
  </si>
  <si>
    <t>03 86566400</t>
  </si>
  <si>
    <t>Head of Finance</t>
  </si>
  <si>
    <t>CIO</t>
  </si>
  <si>
    <t>3 April 2006, reappointed
3 April 2011</t>
  </si>
  <si>
    <t>3 April 2006, reappointed 
3 April 2009</t>
  </si>
  <si>
    <t>3 April 2006, reappointed 
3 April 2011</t>
  </si>
  <si>
    <t>Mr Stephen Fitzgerald</t>
  </si>
  <si>
    <t>Ms Carol Austin</t>
  </si>
  <si>
    <t>List of members correct as at 11 April 2011.</t>
  </si>
  <si>
    <t>Ms Austin is Investment Services Director for Contango Asset Management and a member of the Board of HSBC Australia. She has held senior positions with Rothschild Australia Asset Management, Commonwealth Funds Management, BHP and the Reserve Bank of Australia.</t>
  </si>
  <si>
    <t>Mr Fitzgerald is Co-Chief Executive Officer and Managing Director of Goldman Sachs &amp; Partners Australia. He has had a long career with Goldman Sachs including senior roles in London, Tokyo and Hong Kong and has substantial experience in asset management in Australia and internationally.</t>
  </si>
  <si>
    <t>$10,934.7 million</t>
  </si>
  <si>
    <t>$6,483.8 million</t>
  </si>
  <si>
    <t>$4,554.0 million</t>
  </si>
  <si>
    <t>$4,976.4 million</t>
  </si>
  <si>
    <t>Source: UBS Website</t>
  </si>
  <si>
    <t>End date</t>
  </si>
  <si>
    <t>Index Market Value</t>
  </si>
  <si>
    <t>Monthly Return</t>
  </si>
  <si>
    <t>Yearly Return</t>
  </si>
  <si>
    <t>** The benchmark return is the yearly return plus 0.3%.</t>
  </si>
  <si>
    <t xml:space="preserve">The investment mandates for the Nation-building Funds came into effect on 
29 July 2009. </t>
  </si>
  <si>
    <t xml:space="preserve">Improving Aboriginal Access to Primary Health Care in Remote NT </t>
  </si>
  <si>
    <t>Wallaroo Community Dental Clinic, SA</t>
  </si>
  <si>
    <t>Medical Centre at Cygnet, TAS</t>
  </si>
  <si>
    <t>Centre of Excellence in Aboriginal Primary Health Care &amp; Training for Rural WA</t>
  </si>
  <si>
    <t>Budget Papers 2010-11</t>
  </si>
  <si>
    <t>Budget Papers 2011-12</t>
  </si>
  <si>
    <t>Definition of the Target Asset Level (TAL)</t>
  </si>
  <si>
    <t>2014-15</t>
  </si>
  <si>
    <t>Annual Report 2010-11</t>
  </si>
  <si>
    <t>Updating key</t>
  </si>
  <si>
    <t>Infrequently</t>
  </si>
  <si>
    <t>Quarterly</t>
  </si>
  <si>
    <t>Monthly</t>
  </si>
  <si>
    <t>List of contact details for Board members and key Agency staff.</t>
  </si>
  <si>
    <t>Infrequently - as appointments expire and new members are appointed, or as new Agency staff are hired.</t>
  </si>
  <si>
    <t>Annually.</t>
  </si>
  <si>
    <t>With Senate Estimates</t>
  </si>
  <si>
    <t>To coincide with Senate Estimates.</t>
  </si>
  <si>
    <t>As needed/infrequently.</t>
  </si>
  <si>
    <t>Annual Report 2011-12</t>
  </si>
  <si>
    <t>Not a public figure - provided by FFMA.</t>
  </si>
  <si>
    <t>Yearly return as at 30 June 2011*</t>
  </si>
  <si>
    <t>* The yearly return is the index market value at 30 June 2011 divided by the index market value at 30 June 2010, expressed as a percentage.</t>
  </si>
  <si>
    <t>Locked Bag 20010</t>
  </si>
  <si>
    <t>Annualised CPI Inflation since 
1 July 2007 as at 
30 June 2011 (%)</t>
  </si>
  <si>
    <r>
      <rPr>
        <b/>
        <sz val="11"/>
        <color theme="1"/>
        <rFont val="Calibri"/>
        <family val="2"/>
        <scheme val="minor"/>
      </rPr>
      <t>Target Asset Level ($b)</t>
    </r>
    <r>
      <rPr>
        <b/>
        <sz val="9"/>
        <color theme="1"/>
        <rFont val="Calibri"/>
        <family val="2"/>
        <scheme val="minor"/>
      </rPr>
      <t xml:space="preserve">
Calculated by the Designated Actuary</t>
    </r>
  </si>
  <si>
    <t>$10,444.9 million</t>
  </si>
  <si>
    <t>Summary of Financials as at 30 June 2011</t>
  </si>
  <si>
    <t>$994.7 million</t>
  </si>
  <si>
    <t>$1,484.4 million</t>
  </si>
  <si>
    <t>$3,729.1 million</t>
  </si>
  <si>
    <t>$8,200.2 million</t>
  </si>
  <si>
    <t>Maximum annual payment limit for 2011-12</t>
  </si>
  <si>
    <t>$1,956.2 million</t>
  </si>
  <si>
    <t>*Uncommited balance includes net investment earnings to 30 June 2011 and all Government decisions to date on commitments.</t>
  </si>
  <si>
    <t>**The balance of the fund includes net investment earnings and payments made for projects 
up to 30 June 2011.</t>
  </si>
  <si>
    <t>Summary of Financials 
as at 30 June 2011</t>
  </si>
  <si>
    <t>$681.2 million</t>
  </si>
  <si>
    <t>$2.610.9 million</t>
  </si>
  <si>
    <t>$2,261.0 million</t>
  </si>
  <si>
    <t>$4,903.9 million</t>
  </si>
  <si>
    <t>$1,061.3 million</t>
  </si>
  <si>
    <t>$493.2 million</t>
  </si>
  <si>
    <t>$516.8 million</t>
  </si>
  <si>
    <t>$1,143.5 million</t>
  </si>
  <si>
    <t>$4,349.6 million</t>
  </si>
  <si>
    <t>$1,287.1 million</t>
  </si>
  <si>
    <t>*Uncommited balance includes net investment earnings to 30 June 2011 and all Government decisions on commitments.</t>
  </si>
  <si>
    <r>
      <rPr>
        <b/>
        <sz val="11"/>
        <color theme="1"/>
        <rFont val="Calibri"/>
        <family val="2"/>
        <scheme val="minor"/>
      </rPr>
      <t>UBS Australia Bank Bill Index</t>
    </r>
    <r>
      <rPr>
        <b/>
        <sz val="10"/>
        <color theme="1"/>
        <rFont val="Calibri"/>
        <family val="2"/>
        <scheme val="minor"/>
      </rPr>
      <t xml:space="preserve">
as at 30 June 2011</t>
    </r>
  </si>
  <si>
    <r>
      <t xml:space="preserve">List of current members of the Future Fund Board of Guardians and appointment criteria as outlined in the </t>
    </r>
    <r>
      <rPr>
        <i/>
        <sz val="10"/>
        <color theme="1"/>
        <rFont val="Calibri"/>
        <family val="2"/>
        <scheme val="minor"/>
      </rPr>
      <t>Future Fund Act 2006</t>
    </r>
    <r>
      <rPr>
        <sz val="10"/>
        <color theme="1"/>
        <rFont val="Calibri"/>
        <family val="2"/>
        <scheme val="minor"/>
      </rPr>
      <t>.</t>
    </r>
  </si>
  <si>
    <t>1 year
3 April 2012</t>
  </si>
  <si>
    <t>4 years
3 April 2013</t>
  </si>
  <si>
    <t>4 years
3 April 2015</t>
  </si>
  <si>
    <t>3 years
3 April 2012</t>
  </si>
  <si>
    <t>5 years
3 April 2016</t>
  </si>
  <si>
    <t>AU $75.152 billion</t>
  </si>
  <si>
    <t>2010-11 Return</t>
  </si>
  <si>
    <t>US $160 billion</t>
  </si>
  <si>
    <t xml:space="preserve"> </t>
  </si>
  <si>
    <t>$15.2 billion</t>
  </si>
  <si>
    <t>5 Year Return Annualised</t>
  </si>
  <si>
    <t>US $40.3 billion</t>
  </si>
  <si>
    <t>$153.2 billion</t>
  </si>
  <si>
    <r>
      <rPr>
        <b/>
        <sz val="11"/>
        <color theme="1"/>
        <rFont val="Calibri"/>
        <family val="2"/>
        <scheme val="minor"/>
      </rPr>
      <t>Unfunded Superannuation Liability ($b)</t>
    </r>
    <r>
      <rPr>
        <b/>
        <sz val="9"/>
        <color theme="1"/>
        <rFont val="Calibri"/>
        <family val="2"/>
        <scheme val="minor"/>
      </rPr>
      <t xml:space="preserve">
Provided by Superannuation Branch BP1 Statement 9 Table 2</t>
    </r>
  </si>
  <si>
    <t>Quarterly updates 2011/12</t>
  </si>
  <si>
    <t>Relative Performance Data
as at 30 June 2011 (where reporting periods align to 30 June)</t>
  </si>
  <si>
    <t>NZ $19.0 billion</t>
  </si>
  <si>
    <t>Point of Care Network for Rural &amp; Remote Regions of WA</t>
  </si>
  <si>
    <t>The Palmerston Hospital, NT</t>
  </si>
  <si>
    <t xml:space="preserve">RFDS Mt Isa Base Redevelopment </t>
  </si>
  <si>
    <t>Sheffield Multi-purpose Health Precinct, TAS</t>
  </si>
  <si>
    <t xml:space="preserve">Busselton General Dental Clinic, WA </t>
  </si>
  <si>
    <t xml:space="preserve">Bringing Renal Dialysis &amp; Support Services Closer to Home, WA </t>
  </si>
  <si>
    <t>2010 Regional Priority Round</t>
  </si>
  <si>
    <t xml:space="preserve">2011 Regional Priority Round </t>
  </si>
  <si>
    <t>Regional Priority Round allowance for compliance costs</t>
  </si>
  <si>
    <t>Translational Research and Workforce Training</t>
  </si>
  <si>
    <t>National Cancer Statement (Better Cancer Care)</t>
  </si>
  <si>
    <t>Hospital Infrastructure and Other Projects of National Significance</t>
  </si>
  <si>
    <t>Health and Hospitals Fund - Approved Projects</t>
  </si>
  <si>
    <t>Children's Bioresource Centre, Melbourne VIC</t>
  </si>
  <si>
    <t>Stage 2 Menzies Building, Hobart TAS</t>
  </si>
  <si>
    <t>Parkville Comprehensive Cancer Centre, VIC</t>
  </si>
  <si>
    <t>Garvan St Vincent's Cancer Centre - Kinghorn Centre, Sydney NSW</t>
  </si>
  <si>
    <t>ACT Capital Region Cancer Centre (servicing ACT and South East NSW)</t>
  </si>
  <si>
    <t>New England and North West RCC, NSW</t>
  </si>
  <si>
    <t>Central Coast Regional Cancer Service</t>
  </si>
  <si>
    <t>Shoalhaven RCC (servicing the Shoalhaven)</t>
  </si>
  <si>
    <t>Illawarra RCC (servicing the Illawarra)</t>
  </si>
  <si>
    <t>Lismore Cancer Patient &amp; Carer Accommodation, NSW</t>
  </si>
  <si>
    <t>Central Integrated Regional Cancer Service, QLD</t>
  </si>
  <si>
    <t>Toowoomba and South West Queensland Integrated Cancer Service, QLD</t>
  </si>
  <si>
    <t>Townsville &amp; Mt Isa Integrated Regional Cancer Service, QLD</t>
  </si>
  <si>
    <t>Enhancement of Service Capability of the St Andrew's Cancer Care Centre, QLD</t>
  </si>
  <si>
    <t>Ballarat RCC, VIC</t>
  </si>
  <si>
    <t>Gippsland CCC, VIC</t>
  </si>
  <si>
    <t>Statewide enhancements to RCCs, VIC</t>
  </si>
  <si>
    <t>Stage 2 Accommodation Rotary Centenary Gippsland CCC, VIC</t>
  </si>
  <si>
    <t>Albury/Wodonga Patient &amp; Carer Accommodation Centre, VIC</t>
  </si>
  <si>
    <t>South West Health Campus CCC, WA</t>
  </si>
  <si>
    <t>Premion Nambour RCC, QLD</t>
  </si>
  <si>
    <t>Tasmanian Cancer Care Centre, TAS</t>
  </si>
  <si>
    <t>Acute Medical and Surgical Service Unit, Launceston TAS</t>
  </si>
  <si>
    <t>Replacement Paediatrics Unit, Broome and Kimberley region, WA</t>
  </si>
  <si>
    <t>Bega Valley Health Service Development, NSW</t>
  </si>
  <si>
    <t>Tamworth Base Hospital Redevelopment Stage 2, NSW</t>
  </si>
  <si>
    <t>Wagga Wagga Base Hospital Redevelopment, NSW</t>
  </si>
  <si>
    <t>Dubbo Base Hospital Redevelopment, NSW</t>
  </si>
  <si>
    <t>Dalmeny Dental Facility, NSW</t>
  </si>
  <si>
    <t>WAMS Multidisciplinary Health Care Centre &amp; accommodation, Walgett NSW</t>
  </si>
  <si>
    <t>Drug &amp; Alcohol Services - Detoxification &amp; Rehabilitation Facility, Wagga NSW</t>
  </si>
  <si>
    <t>Our House - Lismore Patient &amp; Carer Accommodation, NSW</t>
  </si>
  <si>
    <t>Redevelopment of the Emergency Department, Tennant Creek Hospital, NT</t>
  </si>
  <si>
    <t>Laynhapuy Homelands Clinic &amp; Multipurpose Rooms, NT</t>
  </si>
  <si>
    <t>Regional Mental Health Community Care Units QLD (multi-site)</t>
  </si>
  <si>
    <t>Bloomhill Cancer Help Community Therapy House, Buderim QLD</t>
  </si>
  <si>
    <t>Mater Misericordiae Hospital Mackay - Operating Theatre Expansion, QLD</t>
  </si>
  <si>
    <t>Operating Theatre Equipment Upgrade, Rockhampton QLD</t>
  </si>
  <si>
    <t>St Stephen's Regional Hospital, Hervey Bay (Construction), QLD</t>
  </si>
  <si>
    <t>St Stephen's Hospital Regional e-Health Initiative, Hervey Bay QLD</t>
  </si>
  <si>
    <t>Mount Gambier Health Service Redevelopment, SA</t>
  </si>
  <si>
    <t>Mount Gambier Ambulance Station, SA</t>
  </si>
  <si>
    <t>Riverland Oral Health Centre, Berri SA</t>
  </si>
  <si>
    <t>Kincraig Medical Clinic Development, Naracoorte SA</t>
  </si>
  <si>
    <t>Albury-Wodonga Regional Cancer Centre, VIC</t>
  </si>
  <si>
    <t>Integrated Regional Cancer Service, Geelong VIC</t>
  </si>
  <si>
    <t>Expansion of Kilmore and District Hospital, VIC</t>
  </si>
  <si>
    <t>Expansion of Echuca Regional Health, VIC</t>
  </si>
  <si>
    <t>Expansion of Kerang District Health, VIC</t>
  </si>
  <si>
    <t>Dialysis Unit Upgrade, Ararat VIC</t>
  </si>
  <si>
    <t>Colac Youth Health Hub, VIC</t>
  </si>
  <si>
    <t>Ambulatory Care Centre, Kyneton VIC</t>
  </si>
  <si>
    <t>Strengthening Aboriginal Services to Close the Health Gap, Bairnsdale VIC</t>
  </si>
  <si>
    <t>Central Primary Care Facility, Ballarat VIC</t>
  </si>
  <si>
    <t>Development of Wallan Integrated Primary Health Care Centre, VIC</t>
  </si>
  <si>
    <t>Expanded Integrated Primary Health Care Facility, Shepparton VIC</t>
  </si>
  <si>
    <t>Renal Dialysis Unit Expansion, Bunbury WA</t>
  </si>
  <si>
    <t xml:space="preserve">Development of e-Health Capacity at the New Kinglake Ranges Health Centre, VIC </t>
  </si>
  <si>
    <t>Toowoomba Primary Health Care Centre and Training Facility, QLD</t>
  </si>
  <si>
    <t>Ballarat Health Care Service Expansion (BDNH), VIC</t>
  </si>
  <si>
    <t>Bundaberg Integrated Cancer Care Centre Expansion, QLD</t>
  </si>
  <si>
    <t>Port Macquarie Private Hospital Rehabilitation Service Expansion, NSW</t>
  </si>
  <si>
    <t>St Vincents Private Hospital Surgical Service Expansion, Lismore NSW</t>
  </si>
  <si>
    <t>Hillcrest Rockhampton Private Hospital Mental Health Unit Expansion, QLD</t>
  </si>
  <si>
    <t>Dudley Private Hospital Hydrotherapy Pool Development, NSW</t>
  </si>
  <si>
    <t>Griffith Community Private Hospital Development, NSW</t>
  </si>
  <si>
    <t>Development of a State Wide Integrated Cardiac Network Service, NT</t>
  </si>
  <si>
    <t>Moe Interprofessional Community Health Centre Redevelopment, VIC</t>
  </si>
  <si>
    <t>Townsville Expansion of Operating Theatre Services Mater Private Hospital, QLD</t>
  </si>
  <si>
    <t>Bendigo Aboriginal Health Services Development, VIC</t>
  </si>
  <si>
    <t>RFDS Charleville Remote Staff Accommodation for Health Care Professionals, QLD</t>
  </si>
  <si>
    <t>Bathurst Interprofessional Health and Wellness Precinct Development, NSW</t>
  </si>
  <si>
    <t>Mildura Community Health Services Redevelopment, VIC</t>
  </si>
  <si>
    <t>Hyden Health Centre Redevelopment, WA</t>
  </si>
  <si>
    <t>Kurri Kurri Community Health Care Centre Expansion, NSW</t>
  </si>
  <si>
    <t>Bundaberg Friendly Society Private Hospital Cardiac Care Services Expansion, QLD</t>
  </si>
  <si>
    <t>Queenscliff Community Health Centre Redevelopment, VIC</t>
  </si>
  <si>
    <t>Coffin Bay Wellness Clinic Development, SA</t>
  </si>
  <si>
    <t>Broken Hill Health Care Service Development, NSW</t>
  </si>
  <si>
    <t>Orange Aboriginal Health Service Redevelopment, NSW</t>
  </si>
  <si>
    <t>Bega, Cooma, Moruya South East NSW Health Collaborative Development, NSW</t>
  </si>
  <si>
    <t>Ballan Primary Care Centre Expansion, VIC</t>
  </si>
  <si>
    <t>Ballarat Student Placement Accommodation, VIC</t>
  </si>
  <si>
    <t>Wangaratta Integrated Primary Care Centre Redevelopment, VIC</t>
  </si>
  <si>
    <t>Cape York Development of Primary Health Care Services, QLD</t>
  </si>
  <si>
    <t>RFDS Roma Aircraft Hangar and Patient Transfer Facility Development, QLD</t>
  </si>
  <si>
    <t>RFDS Establishment of a Remote Area Mobile Dental Unit, WA</t>
  </si>
  <si>
    <t>Ringer Soak Yura Yungi Medical Service Clinic Redevelopment, WA</t>
  </si>
  <si>
    <t>Halls Creek Medical Centre Redevelopment, WA</t>
  </si>
  <si>
    <t>Halls Creek Aboriginal Medical Service Staff Accommodation Redevelopment, WA</t>
  </si>
  <si>
    <t>Ngaanyatjarra Training &amp; Staff Accommodation, Warburton and Warakurna, WA</t>
  </si>
  <si>
    <t>Port Augusta Calvary Regional Outreach Telehealth Centre Redevelopment, SA</t>
  </si>
  <si>
    <t>Katherine Clinical Training Academic Health Centre Development, NT</t>
  </si>
  <si>
    <t>E-Health to Support Integrated Care in Regional Queensland</t>
  </si>
  <si>
    <t>Lismore Base Hospital Redevelopment, NSW</t>
  </si>
  <si>
    <t>Hillston Multipurpose Service Redevelopment, NSW</t>
  </si>
  <si>
    <t>Peak Hill Multipurpose Service Redevelopment, NSW</t>
  </si>
  <si>
    <t>Thursday Island Staff Accommodation for Health Care Professionals, QLD</t>
  </si>
  <si>
    <t>Yamba Community Health Centre Development, NSW</t>
  </si>
  <si>
    <t>Heathcote GP Primary Care Clinic Expansion, VIC</t>
  </si>
  <si>
    <t>Leongatha Integrated Primary Care Centre Development, VIC</t>
  </si>
  <si>
    <t>Gisborne Integrated Primary Health Care Expansion, VIC</t>
  </si>
  <si>
    <t>Warracknabeal Campus Redevelopment Stage 2, VIC</t>
  </si>
  <si>
    <t>South Coast Primary Health Care Precinct Victor Harbour, SA</t>
  </si>
  <si>
    <t>Redevelopment of Pathology Laboratories at Bunbury, Narrogin and Collie Hospitals, WA</t>
  </si>
  <si>
    <t>Murray Bridge Community Dental Clinic Development, SA</t>
  </si>
  <si>
    <t>Kyabram Health and Wellbeing Centre Expansion, VIC</t>
  </si>
  <si>
    <t>Narrogin General Dental Clinic Development, WA</t>
  </si>
  <si>
    <t>Proserpine Hospital Acute and Primary Care Clinic Expansion, QLD</t>
  </si>
  <si>
    <t>Bowen Hospital Expansion, QLD</t>
  </si>
  <si>
    <t>Tamworth Rural Referral Hospital Nuclear Medicine Department Upgrade, NSW</t>
  </si>
  <si>
    <t>Ingham Health Research Institute Facilities, Liverpool NSW</t>
  </si>
  <si>
    <t>Monash Health Research Precinct Translation Facility, Clayton VIC</t>
  </si>
  <si>
    <t>The Melbourne Neuroscience Project, Melbourne VIC</t>
  </si>
  <si>
    <t>New Research and Training Facility, Menzies School of Health Research, Darwin NT</t>
  </si>
  <si>
    <t>Hunter Medical Research Institute, Newcastle NSW</t>
  </si>
  <si>
    <t>Translational Research Institute (formerly Smart Therapies Institute), Brisbane QLD</t>
  </si>
  <si>
    <t>Nepean Clinical School, Kingswood NSW</t>
  </si>
  <si>
    <t>Eccles Institute - John Curtin School of Medical Research Stage 3, Acton, ACT</t>
  </si>
  <si>
    <t xml:space="preserve">Clinical medical education and best practice in ambulatory care, NSW/VIC </t>
  </si>
  <si>
    <t xml:space="preserve">Lifehouse at RPA : The Chris O'Brien Cancer Centre, Sydney NSW </t>
  </si>
  <si>
    <t xml:space="preserve">Digital Mammography </t>
  </si>
  <si>
    <t>North Coast Cancer institute, NSW</t>
  </si>
  <si>
    <t>Strengthening Cancer Services in Regional WA</t>
  </si>
  <si>
    <t>SA Whyalla RCC</t>
  </si>
  <si>
    <t xml:space="preserve">Expanding Radiotherapy Services in Burnie </t>
  </si>
  <si>
    <t>Australian Red Cross Blood Service: Principal Site Development, Melbourne VIC</t>
  </si>
  <si>
    <t>Donor Tissue Bank of Victoria, Melbourne VIC</t>
  </si>
  <si>
    <t>Townsville Hospital Expansion, QLD</t>
  </si>
  <si>
    <t>Rockhampton Hospital Expansion, QLD</t>
  </si>
  <si>
    <t>Health and Medical Research Institute, Adelaide SA</t>
  </si>
  <si>
    <t>New State Rehabilitation Unit at Fiona Stanley Hospital, Perth WA</t>
  </si>
  <si>
    <t>Midland Health Campus, Perth WA</t>
  </si>
  <si>
    <t>Kimberley Renal Services, WA</t>
  </si>
  <si>
    <t>NT Medical Program Flinders University, Darwin NT</t>
  </si>
  <si>
    <t>Hospital Emergency Department, Alice Springs NT</t>
  </si>
  <si>
    <t>Royal Darwin Hospital – Short term Patient Accommodation, NT</t>
  </si>
  <si>
    <t>Narrabri District Health Service, NSW</t>
  </si>
  <si>
    <t>Blacktown Clinical School, Research and Education Centre, NSW</t>
  </si>
  <si>
    <t xml:space="preserve">Primary Care Infrastructure in Rural Australia </t>
  </si>
  <si>
    <t>Improving Critical Care Outreach and Training in the ACT and SE NSW (Multi-site)</t>
  </si>
  <si>
    <t>Port Macquarie Base Hospital, NSW</t>
  </si>
  <si>
    <t xml:space="preserve">Maintain and Expand Cancer Centre services for the Wingecarribee Shire, Bowral NSW </t>
  </si>
  <si>
    <t>Redevelopment of the Emergency Department, Gove District Hospital , NT</t>
  </si>
  <si>
    <t>Short Term Patient Accommodation, Katherine Hospital, NT</t>
  </si>
  <si>
    <t>Short Term Patient Accommodation, Gove District Hospital, NT</t>
  </si>
  <si>
    <t xml:space="preserve">Townsville Base Hospital - Planned Procedure Centre, QLD </t>
  </si>
  <si>
    <t xml:space="preserve">Cairns Base Hospital - Planned Procedure Centre, QLD </t>
  </si>
  <si>
    <t>RFDS Charleville Base Redevelopment , QLD</t>
  </si>
  <si>
    <t>MIFNQ Mental Health Hub, Townsville QLD</t>
  </si>
  <si>
    <t>Patient &amp; Family Accommodation Project, Rockhampton &amp; Bundaberg, QLD</t>
  </si>
  <si>
    <t xml:space="preserve">Cairns Health and Wellness Stay Centre Development, QLD </t>
  </si>
  <si>
    <t xml:space="preserve">Retention of GPs in the McKinlay and Julia Creek area, QLD </t>
  </si>
  <si>
    <t>Port Lincoln Health Service Redevelopment , SA</t>
  </si>
  <si>
    <t xml:space="preserve">Primary Health Care Enhancement on the Anangu Pitjantjatjara Yankunytjatjara Lands, SA </t>
  </si>
  <si>
    <t>Royal Hobart Hospital Redvelopment, TAS</t>
  </si>
  <si>
    <t xml:space="preserve">Ballarat Dental Clinic, VIC </t>
  </si>
  <si>
    <t xml:space="preserve">Integrated Primary Health Care, Timboon VIC </t>
  </si>
  <si>
    <t xml:space="preserve">Expansion of Mildura Base Hospital, VIC </t>
  </si>
  <si>
    <t xml:space="preserve">Multi-Purpose Health Centre, Eucla WA </t>
  </si>
  <si>
    <t>North West Qld establishment of an Oral Health Clinic Mobile Van, QLD</t>
  </si>
  <si>
    <t>Health Clinic Redvelopment Wodonga, VIC</t>
  </si>
  <si>
    <t>Purchase of Land for Wallan Integrated Primary Health Care Centre, VIC</t>
  </si>
  <si>
    <t>Expansion of Allied, Mental, Dental and Telehealth Services, Townsville QLD</t>
  </si>
  <si>
    <t>Mudgee Allied &amp; Mental Health Centre Expansion, NSW</t>
  </si>
  <si>
    <t xml:space="preserve">Staff Accomm Redevelopment and Pipalyatjara Community Clinic, SA </t>
  </si>
  <si>
    <t>VicStroke (Telemedicine Stroke Care for Regional Victorian Hospitals)</t>
  </si>
  <si>
    <t xml:space="preserve">Newman Primary Healthcare Hub and Staff Accommodation Development, WA </t>
  </si>
  <si>
    <t>Bluewater Fitness Centre Hydrotherapy Pool Development, Colac VIC</t>
  </si>
  <si>
    <t>Yulu-Burri-Ba Community Health Centre Redevelopment, Dunwich QLD</t>
  </si>
  <si>
    <t xml:space="preserve">Tumby Bay Health Services Redevelopment, SA </t>
  </si>
  <si>
    <t>St Giles, The Amy Road Re-development, Newstead TAS</t>
  </si>
  <si>
    <t>Ulverstone Mount St. Vincent Professional Development Centre, TAS</t>
  </si>
  <si>
    <t>Co-location of Primary Health Care Service, Mansfield, VIC</t>
  </si>
  <si>
    <t xml:space="preserve">Kempsey District Hospital Redevelopment Stage 1, NSW  </t>
  </si>
  <si>
    <t>Mount Isa Remote Staff Accommodation for Healthcare Professionals, QLD</t>
  </si>
  <si>
    <t>Numurkah Multi-disciplinary Community Health Centre Development, VIC</t>
  </si>
  <si>
    <t xml:space="preserve">Redevelopment of Paediatric Wards at Royal Darwin Hospital, NT </t>
  </si>
  <si>
    <t>Multi-disciplinary Teaching &amp; Training Facility, Alice Springs Hospital, NT</t>
  </si>
  <si>
    <t>Bairnsdale Staff Accommodation Development, VIC</t>
  </si>
  <si>
    <t>Charters Towers Primary Healthcare Clinic Redevelopment, QLD</t>
  </si>
  <si>
    <t>Academic and Research Precinct for Melbourne's North, Epping VIC</t>
  </si>
  <si>
    <t>Nepean Health Services Redevelopment - Stage 3 (including Pialla), NSW</t>
  </si>
  <si>
    <t>Last update December 2013</t>
  </si>
</sst>
</file>

<file path=xl/styles.xml><?xml version="1.0" encoding="utf-8"?>
<styleSheet xmlns="http://schemas.openxmlformats.org/spreadsheetml/2006/main">
  <numFmts count="9">
    <numFmt numFmtId="6" formatCode="&quot;$&quot;#,##0;[Red]\-&quot;$&quot;#,##0"/>
    <numFmt numFmtId="8" formatCode="&quot;$&quot;#,##0.00;[Red]\-&quot;$&quot;#,##0.00"/>
    <numFmt numFmtId="43" formatCode="_-* #,##0.00_-;\-* #,##0.00_-;_-* &quot;-&quot;??_-;_-@_-"/>
    <numFmt numFmtId="164" formatCode="0.0"/>
    <numFmt numFmtId="165" formatCode="0.000"/>
    <numFmt numFmtId="166" formatCode="[$-C09]d\ mmmm\ yyyy;@"/>
    <numFmt numFmtId="167" formatCode="[$-C09]dd\-mmm\-yy;@"/>
    <numFmt numFmtId="168" formatCode="0.0%"/>
    <numFmt numFmtId="169" formatCode="_-* #,##0.0_-;\-* #,##0.0_-;_-* &quot;-&quot;??_-;_-@_-"/>
  </numFmts>
  <fonts count="29">
    <font>
      <sz val="11"/>
      <color theme="1"/>
      <name val="Calibri"/>
      <family val="2"/>
      <scheme val="minor"/>
    </font>
    <font>
      <b/>
      <sz val="11"/>
      <color theme="1"/>
      <name val="Calibri"/>
      <family val="2"/>
      <scheme val="minor"/>
    </font>
    <font>
      <u/>
      <sz val="11"/>
      <color theme="10"/>
      <name val="Calibri"/>
      <family val="2"/>
    </font>
    <font>
      <i/>
      <sz val="11"/>
      <color theme="1"/>
      <name val="Calibri"/>
      <family val="2"/>
      <scheme val="minor"/>
    </font>
    <font>
      <b/>
      <sz val="12"/>
      <color theme="1"/>
      <name val="Calibri"/>
      <family val="2"/>
      <scheme val="minor"/>
    </font>
    <font>
      <b/>
      <sz val="18"/>
      <color theme="1"/>
      <name val="Calibri"/>
      <family val="2"/>
      <scheme val="minor"/>
    </font>
    <font>
      <sz val="11"/>
      <color theme="1"/>
      <name val="Calibri"/>
      <family val="2"/>
      <scheme val="minor"/>
    </font>
    <font>
      <sz val="10"/>
      <name val="Arial"/>
      <family val="2"/>
    </font>
    <font>
      <sz val="10"/>
      <color theme="1"/>
      <name val="Calibri"/>
      <family val="2"/>
      <scheme val="minor"/>
    </font>
    <font>
      <b/>
      <sz val="11"/>
      <color indexed="8"/>
      <name val="Calibri"/>
      <family val="2"/>
    </font>
    <font>
      <sz val="11"/>
      <color indexed="8"/>
      <name val="Calibri"/>
      <family val="2"/>
    </font>
    <font>
      <b/>
      <sz val="9"/>
      <color theme="1"/>
      <name val="Calibri"/>
      <family val="2"/>
      <scheme val="minor"/>
    </font>
    <font>
      <b/>
      <sz val="10"/>
      <color theme="1"/>
      <name val="Calibri"/>
      <family val="2"/>
      <scheme val="minor"/>
    </font>
    <font>
      <u/>
      <sz val="10"/>
      <color theme="10"/>
      <name val="Calibri"/>
      <family val="2"/>
    </font>
    <font>
      <i/>
      <sz val="10"/>
      <color theme="1"/>
      <name val="Calibri"/>
      <family val="2"/>
      <scheme val="minor"/>
    </font>
    <font>
      <sz val="9"/>
      <color theme="1"/>
      <name val="Calibri"/>
      <family val="2"/>
      <scheme val="minor"/>
    </font>
    <font>
      <i/>
      <sz val="9"/>
      <color theme="1"/>
      <name val="Calibri"/>
      <family val="2"/>
      <scheme val="minor"/>
    </font>
    <font>
      <u/>
      <sz val="9"/>
      <color theme="10"/>
      <name val="Calibri"/>
      <family val="2"/>
    </font>
    <font>
      <b/>
      <sz val="8.5"/>
      <color theme="1"/>
      <name val="Calibri"/>
      <family val="2"/>
      <scheme val="minor"/>
    </font>
    <font>
      <sz val="8.5"/>
      <color theme="1"/>
      <name val="Calibri"/>
      <family val="2"/>
      <scheme val="minor"/>
    </font>
    <font>
      <i/>
      <sz val="8.5"/>
      <color theme="1"/>
      <name val="Calibri"/>
      <family val="2"/>
      <scheme val="minor"/>
    </font>
    <font>
      <u/>
      <sz val="8.5"/>
      <color theme="10"/>
      <name val="Calibri"/>
      <family val="2"/>
    </font>
    <font>
      <b/>
      <sz val="9"/>
      <color rgb="FF000000"/>
      <name val="Calibri"/>
      <family val="2"/>
      <scheme val="minor"/>
    </font>
    <font>
      <sz val="9"/>
      <color rgb="FF000000"/>
      <name val="Calibri"/>
      <family val="2"/>
      <scheme val="minor"/>
    </font>
    <font>
      <b/>
      <sz val="9"/>
      <name val="Calibri"/>
      <family val="2"/>
      <scheme val="minor"/>
    </font>
    <font>
      <b/>
      <sz val="10"/>
      <name val="Calibri"/>
      <family val="2"/>
      <scheme val="minor"/>
    </font>
    <font>
      <sz val="9"/>
      <name val="Calibri"/>
      <family val="2"/>
      <scheme val="minor"/>
    </font>
    <font>
      <u/>
      <sz val="9"/>
      <color theme="10"/>
      <name val="Calibri"/>
      <family val="2"/>
      <scheme val="minor"/>
    </font>
    <font>
      <i/>
      <sz val="9"/>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21756D"/>
        <bgColor indexed="64"/>
      </patternFill>
    </fill>
    <fill>
      <patternFill patternType="solid">
        <fgColor rgb="FF2A9290"/>
        <bgColor indexed="64"/>
      </patternFill>
    </fill>
  </fills>
  <borders count="17">
    <border>
      <left/>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0" fontId="0" fillId="0" borderId="0"/>
    <xf numFmtId="0" fontId="2" fillId="0" borderId="0" applyNumberFormat="0" applyFill="0" applyBorder="0" applyAlignment="0" applyProtection="0">
      <alignment vertical="top"/>
      <protection locked="0"/>
    </xf>
    <xf numFmtId="0" fontId="7" fillId="0" borderId="0"/>
    <xf numFmtId="0" fontId="7" fillId="0" borderId="0"/>
    <xf numFmtId="43" fontId="6" fillId="0" borderId="0" applyFont="0" applyFill="0" applyBorder="0" applyAlignment="0" applyProtection="0"/>
    <xf numFmtId="0" fontId="6" fillId="0" borderId="0"/>
  </cellStyleXfs>
  <cellXfs count="329">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2" fillId="0" borderId="0" xfId="1" applyAlignment="1" applyProtection="1">
      <alignment vertical="center"/>
    </xf>
    <xf numFmtId="0" fontId="0" fillId="0" borderId="0" xfId="0" applyAlignment="1">
      <alignment horizontal="center" vertical="center"/>
    </xf>
    <xf numFmtId="14"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0" fillId="0" borderId="4" xfId="0" applyFont="1" applyBorder="1" applyAlignment="1">
      <alignment horizontal="center" vertical="center"/>
    </xf>
    <xf numFmtId="164" fontId="0" fillId="0" borderId="4" xfId="0" applyNumberFormat="1" applyBorder="1" applyAlignment="1">
      <alignment horizontal="center" vertical="center"/>
    </xf>
    <xf numFmtId="0" fontId="0" fillId="0" borderId="4" xfId="0" applyBorder="1" applyAlignment="1">
      <alignment horizontal="center" vertical="center" wrapText="1"/>
    </xf>
    <xf numFmtId="165" fontId="0" fillId="0" borderId="4" xfId="0" applyNumberFormat="1" applyBorder="1" applyAlignment="1">
      <alignment horizontal="center" vertical="center" wrapText="1"/>
    </xf>
    <xf numFmtId="164" fontId="0" fillId="0" borderId="4" xfId="0" applyNumberFormat="1" applyBorder="1" applyAlignment="1">
      <alignment horizontal="center" vertical="center" wrapText="1"/>
    </xf>
    <xf numFmtId="0" fontId="1" fillId="0" borderId="4" xfId="0" applyFont="1" applyBorder="1" applyAlignment="1">
      <alignment horizontal="center" vertical="center" wrapText="1"/>
    </xf>
    <xf numFmtId="2" fontId="0" fillId="0" borderId="4" xfId="0" applyNumberFormat="1" applyBorder="1" applyAlignment="1">
      <alignment horizontal="center" vertical="center"/>
    </xf>
    <xf numFmtId="0" fontId="3" fillId="0" borderId="0" xfId="0" applyFont="1"/>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Font="1" applyBorder="1" applyAlignment="1">
      <alignment horizontal="center" vertical="center"/>
    </xf>
    <xf numFmtId="164" fontId="0" fillId="0" borderId="0" xfId="0" applyNumberFormat="1" applyBorder="1" applyAlignment="1">
      <alignment horizontal="center" vertical="center"/>
    </xf>
    <xf numFmtId="2" fontId="0" fillId="0" borderId="0" xfId="0" applyNumberFormat="1" applyBorder="1" applyAlignment="1">
      <alignment horizontal="center" vertical="center"/>
    </xf>
    <xf numFmtId="0" fontId="0" fillId="0" borderId="4" xfId="0" applyBorder="1" applyAlignment="1">
      <alignment horizontal="center" vertical="center" wrapText="1"/>
    </xf>
    <xf numFmtId="164" fontId="0" fillId="0" borderId="4" xfId="0" applyNumberFormat="1" applyBorder="1" applyAlignment="1">
      <alignment vertical="center" wrapText="1"/>
    </xf>
    <xf numFmtId="164" fontId="0" fillId="4" borderId="4" xfId="0" applyNumberFormat="1" applyFill="1" applyBorder="1" applyAlignment="1">
      <alignment horizontal="center" vertical="center" wrapText="1"/>
    </xf>
    <xf numFmtId="0" fontId="0" fillId="0" borderId="4" xfId="0" applyBorder="1" applyAlignment="1">
      <alignment horizontal="center" vertical="center" wrapText="1"/>
    </xf>
    <xf numFmtId="164" fontId="0" fillId="0" borderId="4" xfId="0" applyNumberFormat="1" applyFill="1" applyBorder="1" applyAlignment="1">
      <alignment horizontal="center" vertical="center" wrapText="1"/>
    </xf>
    <xf numFmtId="0" fontId="0" fillId="0" borderId="0" xfId="0" applyAlignment="1">
      <alignment horizontal="center"/>
    </xf>
    <xf numFmtId="1" fontId="0" fillId="0" borderId="0" xfId="0" applyNumberFormat="1" applyAlignment="1">
      <alignment horizontal="center" vertical="center"/>
    </xf>
    <xf numFmtId="10" fontId="0" fillId="0" borderId="0" xfId="0" applyNumberFormat="1" applyAlignment="1">
      <alignment horizontal="center" vertical="center"/>
    </xf>
    <xf numFmtId="164" fontId="0" fillId="0" borderId="4" xfId="0" applyNumberFormat="1" applyFill="1" applyBorder="1" applyAlignment="1">
      <alignment horizontal="center" vertical="center"/>
    </xf>
    <xf numFmtId="0" fontId="0" fillId="0" borderId="4" xfId="0" applyBorder="1" applyAlignment="1">
      <alignment horizontal="center" vertical="center"/>
    </xf>
    <xf numFmtId="0" fontId="0" fillId="0" borderId="4" xfId="0" applyFont="1" applyFill="1" applyBorder="1" applyAlignment="1">
      <alignment horizontal="center" vertical="center" wrapText="1"/>
    </xf>
    <xf numFmtId="164" fontId="0" fillId="0" borderId="4" xfId="0" applyNumberFormat="1" applyFont="1" applyFill="1" applyBorder="1" applyAlignment="1">
      <alignment horizontal="center" vertical="center"/>
    </xf>
    <xf numFmtId="164" fontId="0" fillId="0" borderId="4" xfId="0" applyNumberFormat="1" applyFont="1" applyFill="1" applyBorder="1" applyAlignment="1">
      <alignment horizontal="center" vertical="center" wrapText="1"/>
    </xf>
    <xf numFmtId="2" fontId="0" fillId="0" borderId="4" xfId="0" applyNumberFormat="1" applyFont="1" applyFill="1" applyBorder="1" applyAlignment="1">
      <alignment horizontal="center" vertical="center"/>
    </xf>
    <xf numFmtId="0" fontId="8" fillId="0" borderId="0" xfId="0" applyFont="1" applyAlignment="1">
      <alignment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12" fillId="2" borderId="4" xfId="0" applyFont="1" applyFill="1" applyBorder="1" applyAlignment="1">
      <alignment horizontal="center" vertical="center" wrapText="1"/>
    </xf>
    <xf numFmtId="0" fontId="8" fillId="0" borderId="0" xfId="0" applyFont="1"/>
    <xf numFmtId="0" fontId="12" fillId="0" borderId="4" xfId="0" applyFont="1" applyBorder="1" applyAlignment="1">
      <alignment horizontal="center" vertical="center" wrapText="1"/>
    </xf>
    <xf numFmtId="0" fontId="8"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8" fillId="0" borderId="4" xfId="0" applyFont="1" applyBorder="1" applyAlignment="1">
      <alignment horizontal="center" vertical="center"/>
    </xf>
    <xf numFmtId="166" fontId="8"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3" fontId="8" fillId="0" borderId="4" xfId="0" applyNumberFormat="1" applyFont="1" applyBorder="1" applyAlignment="1">
      <alignment horizontal="center" vertical="center"/>
    </xf>
    <xf numFmtId="0" fontId="13" fillId="0" borderId="0" xfId="1" applyFont="1" applyAlignment="1" applyProtection="1"/>
    <xf numFmtId="0" fontId="8" fillId="0" borderId="4" xfId="0" applyFont="1" applyBorder="1" applyAlignment="1">
      <alignment horizontal="center" vertical="center" wrapText="1"/>
    </xf>
    <xf numFmtId="164" fontId="8" fillId="0" borderId="4" xfId="0" applyNumberFormat="1" applyFont="1" applyBorder="1" applyAlignment="1">
      <alignment horizontal="center"/>
    </xf>
    <xf numFmtId="0" fontId="8" fillId="3" borderId="4" xfId="0" applyFont="1" applyFill="1" applyBorder="1" applyAlignment="1">
      <alignment horizontal="center" vertical="center"/>
    </xf>
    <xf numFmtId="164" fontId="8" fillId="3" borderId="4" xfId="0" applyNumberFormat="1" applyFont="1" applyFill="1" applyBorder="1" applyAlignment="1">
      <alignment horizontal="center"/>
    </xf>
    <xf numFmtId="0" fontId="8" fillId="3" borderId="4" xfId="0" applyFont="1" applyFill="1" applyBorder="1" applyAlignment="1">
      <alignment horizontal="center" vertical="center" wrapText="1"/>
    </xf>
    <xf numFmtId="164" fontId="8" fillId="0" borderId="4" xfId="0" applyNumberFormat="1" applyFont="1" applyBorder="1" applyAlignment="1">
      <alignment horizontal="center" vertical="center"/>
    </xf>
    <xf numFmtId="164" fontId="8" fillId="3"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2" fontId="8" fillId="0" borderId="4" xfId="0" applyNumberFormat="1" applyFont="1" applyBorder="1" applyAlignment="1">
      <alignment horizontal="center" vertical="center"/>
    </xf>
    <xf numFmtId="0" fontId="12"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0" borderId="0" xfId="0" applyFont="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vertical="center" wrapText="1"/>
    </xf>
    <xf numFmtId="168" fontId="8" fillId="0" borderId="4" xfId="0" applyNumberFormat="1" applyFont="1" applyBorder="1" applyAlignment="1">
      <alignment horizontal="center" vertical="center" wrapText="1"/>
    </xf>
    <xf numFmtId="0" fontId="14" fillId="0" borderId="0" xfId="0" applyFont="1" applyFill="1" applyBorder="1" applyAlignment="1">
      <alignment vertical="center" wrapText="1"/>
    </xf>
    <xf numFmtId="0" fontId="12" fillId="0" borderId="4" xfId="0" applyFont="1" applyFill="1" applyBorder="1" applyAlignment="1">
      <alignment horizontal="center" vertical="center" wrapText="1"/>
    </xf>
    <xf numFmtId="8" fontId="8" fillId="0" borderId="4" xfId="0" applyNumberFormat="1" applyFont="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15" fillId="0" borderId="0" xfId="0" applyFont="1"/>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165" fontId="15" fillId="0" borderId="4" xfId="0" applyNumberFormat="1" applyFont="1" applyBorder="1" applyAlignment="1">
      <alignment horizontal="center" vertical="center"/>
    </xf>
    <xf numFmtId="0" fontId="11" fillId="0" borderId="4" xfId="0" applyFont="1" applyBorder="1" applyAlignment="1">
      <alignment horizontal="center" vertical="center"/>
    </xf>
    <xf numFmtId="0" fontId="15" fillId="0" borderId="4" xfId="0" applyFont="1" applyFill="1" applyBorder="1" applyAlignment="1">
      <alignment horizontal="center" vertical="center"/>
    </xf>
    <xf numFmtId="0" fontId="15" fillId="0" borderId="4" xfId="0" applyFont="1" applyBorder="1" applyAlignment="1">
      <alignment horizontal="center"/>
    </xf>
    <xf numFmtId="0" fontId="17" fillId="0" borderId="0" xfId="1" applyFont="1" applyAlignment="1" applyProtection="1"/>
    <xf numFmtId="0" fontId="15" fillId="0" borderId="0" xfId="0" applyFont="1" applyAlignment="1">
      <alignment vertical="center"/>
    </xf>
    <xf numFmtId="0" fontId="17" fillId="0" borderId="0" xfId="1" applyFont="1" applyAlignment="1" applyProtection="1">
      <alignment vertical="center"/>
    </xf>
    <xf numFmtId="0" fontId="15" fillId="0" borderId="0" xfId="0" applyFont="1" applyAlignment="1">
      <alignment horizontal="center" vertical="center"/>
    </xf>
    <xf numFmtId="0" fontId="11" fillId="0" borderId="4" xfId="0" applyFont="1" applyBorder="1" applyAlignment="1">
      <alignment horizontal="center" vertical="center" wrapText="1"/>
    </xf>
    <xf numFmtId="0" fontId="17" fillId="0" borderId="0" xfId="1" applyFont="1" applyAlignment="1" applyProtection="1">
      <alignment horizontal="center" vertical="center"/>
    </xf>
    <xf numFmtId="0" fontId="19" fillId="0" borderId="0" xfId="0" applyFont="1" applyAlignment="1">
      <alignment horizontal="center" vertical="center"/>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Fill="1" applyAlignment="1">
      <alignment horizontal="center" vertical="center" wrapText="1"/>
    </xf>
    <xf numFmtId="0" fontId="19" fillId="0" borderId="4" xfId="0" applyFont="1" applyBorder="1" applyAlignment="1">
      <alignment horizontal="center" vertical="center"/>
    </xf>
    <xf numFmtId="165" fontId="19" fillId="0" borderId="4" xfId="0" applyNumberFormat="1" applyFont="1" applyBorder="1" applyAlignment="1">
      <alignment horizontal="center" vertical="center"/>
    </xf>
    <xf numFmtId="165" fontId="19" fillId="0" borderId="4" xfId="0" applyNumberFormat="1" applyFont="1" applyFill="1" applyBorder="1" applyAlignment="1">
      <alignment horizontal="center" vertical="center"/>
    </xf>
    <xf numFmtId="2" fontId="19" fillId="0" borderId="4" xfId="0" applyNumberFormat="1" applyFont="1" applyBorder="1" applyAlignment="1">
      <alignment horizontal="center" vertical="center"/>
    </xf>
    <xf numFmtId="1" fontId="19" fillId="0" borderId="4" xfId="0" applyNumberFormat="1" applyFont="1" applyBorder="1" applyAlignment="1">
      <alignment horizontal="center" vertical="center"/>
    </xf>
    <xf numFmtId="2" fontId="19" fillId="0" borderId="4" xfId="0" applyNumberFormat="1" applyFont="1" applyFill="1" applyBorder="1" applyAlignment="1">
      <alignment horizontal="center" vertical="center"/>
    </xf>
    <xf numFmtId="1" fontId="19" fillId="0" borderId="4" xfId="0" applyNumberFormat="1" applyFont="1" applyFill="1" applyBorder="1" applyAlignment="1">
      <alignment horizontal="center" vertical="center"/>
    </xf>
    <xf numFmtId="0" fontId="18" fillId="0" borderId="4" xfId="0" applyFont="1" applyBorder="1" applyAlignment="1">
      <alignment horizontal="center" vertical="center"/>
    </xf>
    <xf numFmtId="0" fontId="19" fillId="0" borderId="4" xfId="0" applyFont="1" applyFill="1" applyBorder="1" applyAlignment="1">
      <alignment horizontal="center" vertical="center"/>
    </xf>
    <xf numFmtId="3" fontId="19" fillId="0" borderId="4" xfId="0" applyNumberFormat="1" applyFont="1" applyBorder="1" applyAlignment="1">
      <alignment horizontal="center" vertical="center"/>
    </xf>
    <xf numFmtId="0" fontId="22" fillId="0" borderId="4" xfId="0" applyFont="1" applyBorder="1" applyAlignment="1">
      <alignment horizontal="center" vertical="center" wrapText="1"/>
    </xf>
    <xf numFmtId="0" fontId="23" fillId="0" borderId="6"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1" fillId="2" borderId="4" xfId="0" applyFont="1" applyFill="1" applyBorder="1" applyAlignment="1">
      <alignment horizontal="center" vertical="center"/>
    </xf>
    <xf numFmtId="0" fontId="17" fillId="0" borderId="4" xfId="1" applyFont="1" applyBorder="1" applyAlignment="1" applyProtection="1">
      <alignment horizontal="center"/>
    </xf>
    <xf numFmtId="0" fontId="17" fillId="0" borderId="4" xfId="1" applyFont="1" applyBorder="1" applyAlignment="1" applyProtection="1">
      <alignment horizontal="center" vertical="center"/>
    </xf>
    <xf numFmtId="0" fontId="15" fillId="0" borderId="0" xfId="0" applyFont="1" applyBorder="1" applyAlignment="1">
      <alignment horizontal="center" vertical="center"/>
    </xf>
    <xf numFmtId="0" fontId="17" fillId="0" borderId="4" xfId="1" applyFont="1" applyBorder="1" applyAlignment="1" applyProtection="1">
      <alignment horizontal="center" vertical="center" wrapText="1"/>
    </xf>
    <xf numFmtId="0" fontId="15" fillId="0" borderId="0" xfId="0" applyFont="1" applyBorder="1"/>
    <xf numFmtId="0" fontId="11" fillId="2" borderId="4" xfId="0" applyFont="1" applyFill="1" applyBorder="1" applyAlignment="1">
      <alignment horizontal="center" vertical="center" wrapText="1"/>
    </xf>
    <xf numFmtId="0" fontId="17" fillId="0" borderId="3" xfId="1" applyFont="1" applyBorder="1" applyAlignment="1" applyProtection="1">
      <alignment horizontal="center" vertical="center"/>
    </xf>
    <xf numFmtId="167" fontId="11" fillId="5" borderId="4" xfId="0" applyNumberFormat="1" applyFont="1" applyFill="1" applyBorder="1" applyAlignment="1">
      <alignment vertical="center"/>
    </xf>
    <xf numFmtId="168" fontId="15" fillId="0" borderId="4" xfId="0" applyNumberFormat="1" applyFont="1" applyBorder="1" applyAlignment="1">
      <alignment vertical="center"/>
    </xf>
    <xf numFmtId="0" fontId="15" fillId="0" borderId="4" xfId="0" applyFont="1" applyBorder="1" applyAlignment="1">
      <alignment vertical="center"/>
    </xf>
    <xf numFmtId="168" fontId="15" fillId="6" borderId="4" xfId="0" applyNumberFormat="1" applyFont="1" applyFill="1" applyBorder="1" applyAlignment="1">
      <alignment vertical="center"/>
    </xf>
    <xf numFmtId="164" fontId="15" fillId="0" borderId="0" xfId="0" applyNumberFormat="1" applyFont="1" applyAlignment="1">
      <alignment vertical="center"/>
    </xf>
    <xf numFmtId="0" fontId="15" fillId="0" borderId="0" xfId="0" applyFont="1" applyAlignment="1">
      <alignment vertical="center" wrapText="1"/>
    </xf>
    <xf numFmtId="166" fontId="15" fillId="0" borderId="4" xfId="0" applyNumberFormat="1" applyFont="1" applyBorder="1" applyAlignment="1">
      <alignment horizontal="center" vertical="center"/>
    </xf>
    <xf numFmtId="164" fontId="15" fillId="0" borderId="4" xfId="0" applyNumberFormat="1" applyFont="1" applyBorder="1" applyAlignment="1">
      <alignment horizontal="center" vertical="center"/>
    </xf>
    <xf numFmtId="15" fontId="15" fillId="7" borderId="4" xfId="0" applyNumberFormat="1" applyFont="1" applyFill="1" applyBorder="1" applyAlignment="1">
      <alignment horizontal="center" vertical="center"/>
    </xf>
    <xf numFmtId="0" fontId="15" fillId="7" borderId="4" xfId="0" applyFont="1" applyFill="1" applyBorder="1" applyAlignment="1">
      <alignment horizontal="center" vertical="center"/>
    </xf>
    <xf numFmtId="0" fontId="15" fillId="0" borderId="0" xfId="0" applyFont="1" applyAlignment="1">
      <alignment horizontal="left" vertical="center"/>
    </xf>
    <xf numFmtId="14" fontId="15" fillId="0" borderId="4" xfId="0" applyNumberFormat="1" applyFont="1" applyBorder="1" applyAlignment="1">
      <alignment horizontal="center" vertical="center"/>
    </xf>
    <xf numFmtId="0" fontId="15" fillId="0" borderId="4" xfId="0" applyNumberFormat="1" applyFont="1" applyBorder="1" applyAlignment="1">
      <alignment horizontal="center" vertical="center"/>
    </xf>
    <xf numFmtId="6" fontId="15" fillId="0" borderId="4" xfId="0" applyNumberFormat="1" applyFont="1" applyBorder="1" applyAlignment="1">
      <alignment horizontal="center" vertical="center"/>
    </xf>
    <xf numFmtId="0" fontId="15" fillId="0" borderId="0" xfId="0" applyFont="1" applyAlignment="1">
      <alignment horizontal="center" vertical="center" wrapText="1"/>
    </xf>
    <xf numFmtId="168" fontId="15" fillId="0" borderId="4" xfId="0" applyNumberFormat="1" applyFont="1" applyBorder="1" applyAlignment="1">
      <alignment horizontal="center" vertical="center" wrapText="1"/>
    </xf>
    <xf numFmtId="0" fontId="16" fillId="0" borderId="0" xfId="0" applyFont="1" applyFill="1" applyBorder="1" applyAlignment="1">
      <alignment vertical="center" wrapText="1"/>
    </xf>
    <xf numFmtId="0" fontId="11" fillId="0" borderId="4" xfId="0" applyFont="1" applyFill="1" applyBorder="1" applyAlignment="1">
      <alignment horizontal="center" vertical="center" wrapText="1"/>
    </xf>
    <xf numFmtId="165" fontId="15" fillId="0" borderId="4" xfId="0" applyNumberFormat="1" applyFont="1" applyBorder="1" applyAlignment="1">
      <alignment horizontal="center"/>
    </xf>
    <xf numFmtId="3" fontId="8" fillId="0" borderId="4" xfId="0" applyNumberFormat="1" applyFont="1" applyBorder="1" applyAlignment="1">
      <alignment horizontal="center" vertical="center" wrapText="1"/>
    </xf>
    <xf numFmtId="10" fontId="8" fillId="0" borderId="4" xfId="0" applyNumberFormat="1" applyFont="1" applyBorder="1" applyAlignment="1">
      <alignment horizontal="center" vertical="center" wrapText="1"/>
    </xf>
    <xf numFmtId="10" fontId="12" fillId="0" borderId="4" xfId="0" applyNumberFormat="1" applyFont="1" applyBorder="1" applyAlignment="1">
      <alignment horizontal="center" vertical="center" wrapText="1"/>
    </xf>
    <xf numFmtId="0" fontId="12" fillId="0" borderId="3" xfId="0" applyFont="1" applyBorder="1"/>
    <xf numFmtId="0" fontId="12" fillId="0" borderId="4" xfId="0" applyFont="1" applyFill="1" applyBorder="1"/>
    <xf numFmtId="0" fontId="13" fillId="0" borderId="4" xfId="1" applyFont="1" applyBorder="1" applyAlignment="1" applyProtection="1">
      <alignment vertical="center" wrapText="1"/>
    </xf>
    <xf numFmtId="0" fontId="8" fillId="3" borderId="4" xfId="0" applyFont="1" applyFill="1" applyBorder="1" applyAlignment="1">
      <alignment vertical="center" wrapText="1"/>
    </xf>
    <xf numFmtId="0" fontId="8" fillId="9"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9" borderId="4" xfId="0" applyFont="1" applyFill="1" applyBorder="1" applyAlignment="1">
      <alignment vertical="center" wrapText="1"/>
    </xf>
    <xf numFmtId="0" fontId="8" fillId="8" borderId="4" xfId="0" applyFont="1" applyFill="1" applyBorder="1" applyAlignment="1">
      <alignment horizontal="center" vertical="center"/>
    </xf>
    <xf numFmtId="0" fontId="8" fillId="4" borderId="4" xfId="0" applyFont="1" applyFill="1" applyBorder="1" applyAlignment="1">
      <alignment vertical="center" wrapText="1"/>
    </xf>
    <xf numFmtId="0" fontId="8" fillId="8" borderId="4" xfId="0" applyFont="1" applyFill="1" applyBorder="1" applyAlignment="1">
      <alignment vertical="center" wrapText="1"/>
    </xf>
    <xf numFmtId="0" fontId="12" fillId="0" borderId="4" xfId="0" applyFont="1" applyBorder="1"/>
    <xf numFmtId="0" fontId="13" fillId="0" borderId="4" xfId="1" applyFont="1" applyBorder="1" applyAlignment="1" applyProtection="1"/>
    <xf numFmtId="1" fontId="8" fillId="0" borderId="4"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5" fontId="8" fillId="0" borderId="4" xfId="0" applyNumberFormat="1" applyFont="1" applyFill="1" applyBorder="1" applyAlignment="1">
      <alignment horizontal="center" vertical="center" wrapText="1"/>
    </xf>
    <xf numFmtId="0" fontId="24" fillId="0" borderId="4" xfId="0" applyFont="1" applyBorder="1" applyAlignment="1">
      <alignment vertical="center"/>
    </xf>
    <xf numFmtId="0" fontId="26" fillId="0" borderId="4" xfId="0" applyFont="1" applyFill="1" applyBorder="1" applyAlignment="1">
      <alignment vertical="center"/>
    </xf>
    <xf numFmtId="0" fontId="26" fillId="0" borderId="4" xfId="0" applyFont="1" applyFill="1" applyBorder="1" applyAlignment="1">
      <alignment vertical="center" wrapText="1"/>
    </xf>
    <xf numFmtId="0" fontId="26" fillId="0" borderId="4" xfId="0" applyFont="1" applyFill="1" applyBorder="1" applyAlignment="1">
      <alignment horizontal="center" vertical="center"/>
    </xf>
    <xf numFmtId="0" fontId="26" fillId="0" borderId="4" xfId="0" applyFont="1" applyBorder="1" applyAlignment="1">
      <alignment vertical="center"/>
    </xf>
    <xf numFmtId="0" fontId="27" fillId="0" borderId="4" xfId="1" applyFont="1" applyBorder="1" applyAlignment="1" applyProtection="1">
      <alignment vertical="center"/>
    </xf>
    <xf numFmtId="0" fontId="15" fillId="0" borderId="4" xfId="0" applyFont="1" applyFill="1" applyBorder="1" applyAlignment="1">
      <alignment vertical="center" wrapText="1"/>
    </xf>
    <xf numFmtId="0" fontId="28" fillId="0" borderId="4" xfId="0" applyFont="1" applyBorder="1" applyAlignment="1">
      <alignment vertical="center"/>
    </xf>
    <xf numFmtId="0" fontId="15" fillId="0" borderId="4" xfId="0" applyFont="1" applyFill="1" applyBorder="1" applyAlignment="1">
      <alignment vertical="center"/>
    </xf>
    <xf numFmtId="0" fontId="17" fillId="0" borderId="4" xfId="1" applyFont="1" applyBorder="1" applyAlignment="1" applyProtection="1">
      <alignment vertical="center"/>
    </xf>
    <xf numFmtId="0" fontId="12" fillId="2" borderId="4" xfId="0" applyFont="1" applyFill="1" applyBorder="1" applyAlignment="1">
      <alignment horizontal="center" vertical="center" wrapText="1"/>
    </xf>
    <xf numFmtId="165" fontId="1" fillId="0" borderId="4" xfId="0" applyNumberFormat="1" applyFont="1" applyBorder="1" applyAlignment="1">
      <alignment horizontal="center" vertical="center" wrapText="1"/>
    </xf>
    <xf numFmtId="0" fontId="12" fillId="2"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65" fontId="0" fillId="0" borderId="0" xfId="0" applyNumberFormat="1" applyBorder="1" applyAlignment="1">
      <alignment horizontal="center" vertical="center" wrapText="1"/>
    </xf>
    <xf numFmtId="1" fontId="12" fillId="0" borderId="4" xfId="0" applyNumberFormat="1" applyFont="1" applyFill="1" applyBorder="1" applyAlignment="1">
      <alignment horizontal="center" vertical="center" wrapText="1"/>
    </xf>
    <xf numFmtId="10" fontId="12" fillId="0" borderId="4" xfId="0" applyNumberFormat="1" applyFont="1" applyFill="1" applyBorder="1" applyAlignment="1">
      <alignment horizontal="center" vertical="center" wrapText="1"/>
    </xf>
    <xf numFmtId="15" fontId="12" fillId="0" borderId="4" xfId="0" applyNumberFormat="1" applyFont="1" applyFill="1" applyBorder="1" applyAlignment="1">
      <alignment horizontal="center" vertical="center" wrapText="1"/>
    </xf>
    <xf numFmtId="0" fontId="11" fillId="0" borderId="4" xfId="0" applyFont="1" applyBorder="1" applyAlignment="1">
      <alignment horizontal="center" vertical="center"/>
    </xf>
    <xf numFmtId="0" fontId="8" fillId="10" borderId="4" xfId="0" applyFont="1" applyFill="1" applyBorder="1" applyAlignment="1">
      <alignment horizontal="center" vertical="center"/>
    </xf>
    <xf numFmtId="0" fontId="8" fillId="10" borderId="4" xfId="0" applyFont="1" applyFill="1" applyBorder="1" applyAlignment="1">
      <alignment vertical="center" wrapText="1"/>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0" fillId="0" borderId="0" xfId="0" applyFill="1" applyAlignment="1">
      <alignment horizontal="center"/>
    </xf>
    <xf numFmtId="0" fontId="0" fillId="0" borderId="0" xfId="0" applyFill="1" applyAlignment="1">
      <alignment horizontal="left"/>
    </xf>
    <xf numFmtId="0" fontId="0" fillId="0" borderId="0" xfId="0" applyFill="1" applyAlignment="1">
      <alignment horizontal="left" vertical="top"/>
    </xf>
    <xf numFmtId="0" fontId="27" fillId="0" borderId="0" xfId="1" applyFont="1" applyBorder="1" applyAlignment="1" applyProtection="1">
      <alignment vertical="center"/>
    </xf>
    <xf numFmtId="0" fontId="1" fillId="11" borderId="4" xfId="0" applyFont="1" applyFill="1" applyBorder="1" applyAlignment="1">
      <alignment horizontal="center" vertical="center" wrapText="1"/>
    </xf>
    <xf numFmtId="0" fontId="0" fillId="11" borderId="0" xfId="0" applyFill="1" applyAlignment="1">
      <alignment vertical="center"/>
    </xf>
    <xf numFmtId="164" fontId="0" fillId="11" borderId="4" xfId="0" applyNumberFormat="1" applyFill="1" applyBorder="1" applyAlignment="1">
      <alignment vertical="center" wrapText="1"/>
    </xf>
    <xf numFmtId="164" fontId="0" fillId="11" borderId="0" xfId="0" applyNumberFormat="1" applyFill="1" applyAlignment="1">
      <alignment vertical="center"/>
    </xf>
    <xf numFmtId="164" fontId="1" fillId="13" borderId="4" xfId="0" applyNumberFormat="1" applyFont="1" applyFill="1" applyBorder="1" applyAlignment="1">
      <alignment vertical="center" wrapText="1"/>
    </xf>
    <xf numFmtId="0" fontId="3" fillId="11" borderId="0" xfId="0" applyFont="1" applyFill="1" applyAlignment="1">
      <alignment vertical="center"/>
    </xf>
    <xf numFmtId="164" fontId="0" fillId="11" borderId="4" xfId="0" applyNumberFormat="1" applyFill="1" applyBorder="1" applyAlignment="1">
      <alignment vertical="center"/>
    </xf>
    <xf numFmtId="164" fontId="0" fillId="11" borderId="6" xfId="0" applyNumberFormat="1" applyFill="1" applyBorder="1" applyAlignment="1">
      <alignment vertical="center"/>
    </xf>
    <xf numFmtId="164" fontId="0" fillId="11" borderId="4" xfId="0" applyNumberFormat="1" applyFill="1" applyBorder="1" applyAlignment="1">
      <alignment horizontal="right" vertical="center" wrapText="1"/>
    </xf>
    <xf numFmtId="164" fontId="0" fillId="11" borderId="4" xfId="4" applyNumberFormat="1" applyFont="1" applyFill="1" applyBorder="1" applyAlignment="1">
      <alignment horizontal="right" vertical="center" wrapText="1"/>
    </xf>
    <xf numFmtId="164" fontId="1" fillId="13" borderId="4" xfId="4" applyNumberFormat="1" applyFont="1" applyFill="1" applyBorder="1" applyAlignment="1">
      <alignment horizontal="right" vertical="center" wrapText="1"/>
    </xf>
    <xf numFmtId="164" fontId="0" fillId="0" borderId="4" xfId="0" applyNumberFormat="1" applyFill="1" applyBorder="1" applyAlignment="1">
      <alignment vertical="center"/>
    </xf>
    <xf numFmtId="164" fontId="0" fillId="0" borderId="4" xfId="0" applyNumberFormat="1" applyFill="1" applyBorder="1" applyAlignment="1">
      <alignment horizontal="right" vertical="center" wrapText="1"/>
    </xf>
    <xf numFmtId="164" fontId="3" fillId="0" borderId="4" xfId="0" applyNumberFormat="1" applyFont="1" applyFill="1" applyBorder="1" applyAlignment="1">
      <alignment vertical="center"/>
    </xf>
    <xf numFmtId="164" fontId="0" fillId="11" borderId="15" xfId="0" applyNumberFormat="1" applyFill="1" applyBorder="1" applyAlignment="1">
      <alignment vertical="center"/>
    </xf>
    <xf numFmtId="164" fontId="0" fillId="11" borderId="16" xfId="0" applyNumberFormat="1" applyFill="1" applyBorder="1" applyAlignment="1">
      <alignment vertical="center" wrapText="1"/>
    </xf>
    <xf numFmtId="164" fontId="0" fillId="11" borderId="9" xfId="0" applyNumberFormat="1" applyFill="1" applyBorder="1" applyAlignment="1">
      <alignment vertical="center"/>
    </xf>
    <xf numFmtId="164" fontId="0" fillId="11" borderId="5" xfId="0" applyNumberFormat="1" applyFill="1" applyBorder="1" applyAlignment="1">
      <alignment vertical="center"/>
    </xf>
    <xf numFmtId="164" fontId="0" fillId="11" borderId="9" xfId="0" applyNumberFormat="1" applyFill="1" applyBorder="1" applyAlignment="1">
      <alignment vertical="center"/>
    </xf>
    <xf numFmtId="164" fontId="0" fillId="11" borderId="5" xfId="0" applyNumberFormat="1" applyFill="1" applyBorder="1" applyAlignment="1">
      <alignment vertical="center"/>
    </xf>
    <xf numFmtId="0" fontId="0" fillId="11" borderId="9" xfId="0" applyFill="1" applyBorder="1" applyAlignment="1">
      <alignment vertical="center"/>
    </xf>
    <xf numFmtId="0" fontId="0" fillId="11" borderId="5" xfId="0" applyFill="1" applyBorder="1" applyAlignment="1">
      <alignment vertical="center"/>
    </xf>
    <xf numFmtId="164" fontId="0" fillId="11" borderId="16" xfId="0" applyNumberFormat="1" applyFill="1" applyBorder="1" applyAlignment="1">
      <alignment vertical="center"/>
    </xf>
    <xf numFmtId="0" fontId="0" fillId="11" borderId="0" xfId="0" applyFill="1" applyBorder="1" applyAlignment="1">
      <alignment vertical="center"/>
    </xf>
    <xf numFmtId="164" fontId="0" fillId="11" borderId="7" xfId="0" applyNumberFormat="1" applyFill="1" applyBorder="1" applyAlignment="1">
      <alignment vertical="center"/>
    </xf>
    <xf numFmtId="164" fontId="0" fillId="11" borderId="5" xfId="4" applyNumberFormat="1" applyFont="1" applyFill="1" applyBorder="1" applyAlignment="1">
      <alignment horizontal="right" vertical="center" wrapText="1"/>
    </xf>
    <xf numFmtId="169" fontId="1" fillId="13" borderId="4" xfId="4" applyNumberFormat="1" applyFont="1" applyFill="1" applyBorder="1" applyAlignment="1">
      <alignment horizontal="right" vertical="center" wrapText="1"/>
    </xf>
    <xf numFmtId="169" fontId="1" fillId="13" borderId="3" xfId="4" applyNumberFormat="1" applyFont="1" applyFill="1" applyBorder="1" applyAlignment="1">
      <alignment vertical="center" wrapText="1"/>
    </xf>
    <xf numFmtId="164" fontId="10" fillId="11" borderId="5" xfId="0" applyNumberFormat="1" applyFont="1" applyFill="1" applyBorder="1" applyAlignment="1">
      <alignment vertical="center"/>
    </xf>
    <xf numFmtId="164" fontId="10" fillId="11" borderId="9" xfId="0" applyNumberFormat="1" applyFont="1" applyFill="1" applyBorder="1" applyAlignment="1">
      <alignment vertical="center"/>
    </xf>
    <xf numFmtId="164" fontId="0" fillId="0" borderId="9" xfId="0" applyNumberFormat="1" applyFill="1" applyBorder="1" applyAlignment="1">
      <alignment vertical="center"/>
    </xf>
    <xf numFmtId="164" fontId="0" fillId="11" borderId="9" xfId="0" applyNumberFormat="1" applyFill="1" applyBorder="1" applyAlignment="1">
      <alignment vertical="center"/>
    </xf>
    <xf numFmtId="169" fontId="0" fillId="11" borderId="4" xfId="0" applyNumberFormat="1" applyFill="1" applyBorder="1" applyAlignment="1">
      <alignment horizontal="right" vertical="center" wrapText="1"/>
    </xf>
    <xf numFmtId="0" fontId="12" fillId="2" borderId="4"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14" fillId="0" borderId="8" xfId="0" applyFont="1" applyFill="1" applyBorder="1" applyAlignment="1">
      <alignment horizontal="left" vertical="center" wrapText="1"/>
    </xf>
    <xf numFmtId="0" fontId="24" fillId="0" borderId="9" xfId="0" applyFont="1" applyBorder="1" applyAlignment="1">
      <alignment horizontal="center" vertical="center"/>
    </xf>
    <xf numFmtId="0" fontId="11" fillId="0" borderId="5" xfId="0" applyFont="1" applyBorder="1" applyAlignment="1">
      <alignment horizontal="center" vertical="center"/>
    </xf>
    <xf numFmtId="0" fontId="24" fillId="0" borderId="7" xfId="0" applyFont="1" applyBorder="1" applyAlignment="1">
      <alignment horizontal="center" vertical="center"/>
    </xf>
    <xf numFmtId="0" fontId="24" fillId="0" borderId="5" xfId="0" applyFont="1" applyBorder="1" applyAlignment="1">
      <alignment horizontal="center" vertical="center"/>
    </xf>
    <xf numFmtId="0" fontId="11" fillId="2" borderId="4" xfId="0" applyFont="1" applyFill="1" applyBorder="1" applyAlignment="1">
      <alignment horizontal="center" vertical="center" wrapText="1"/>
    </xf>
    <xf numFmtId="0" fontId="26" fillId="0" borderId="4" xfId="0" applyFont="1" applyBorder="1" applyAlignment="1">
      <alignment horizontal="center" vertical="center"/>
    </xf>
    <xf numFmtId="0" fontId="20" fillId="0" borderId="0" xfId="0" applyFont="1" applyAlignment="1">
      <alignment horizontal="left" vertical="center"/>
    </xf>
    <xf numFmtId="0" fontId="21" fillId="0" borderId="0" xfId="1" applyFont="1" applyAlignment="1" applyProtection="1">
      <alignment horizontal="left"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8" fillId="2" borderId="9"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6"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Border="1" applyAlignment="1">
      <alignment horizontal="center" vertical="center" wrapText="1"/>
    </xf>
    <xf numFmtId="3" fontId="19" fillId="0" borderId="4" xfId="0" applyNumberFormat="1" applyFont="1" applyBorder="1" applyAlignment="1">
      <alignment horizontal="center" vertical="center"/>
    </xf>
    <xf numFmtId="0" fontId="16" fillId="0" borderId="0" xfId="0" applyFont="1" applyBorder="1" applyAlignment="1">
      <alignment horizontal="left" vertical="center"/>
    </xf>
    <xf numFmtId="0" fontId="23" fillId="0" borderId="15" xfId="0" applyFont="1" applyBorder="1" applyAlignment="1">
      <alignment vertical="center" wrapText="1"/>
    </xf>
    <xf numFmtId="0" fontId="23" fillId="0" borderId="12" xfId="0" applyFont="1" applyBorder="1" applyAlignment="1">
      <alignment vertical="center" wrapText="1"/>
    </xf>
    <xf numFmtId="0" fontId="23" fillId="0" borderId="10" xfId="0" applyFont="1" applyBorder="1" applyAlignment="1">
      <alignment vertical="center" wrapText="1"/>
    </xf>
    <xf numFmtId="0" fontId="11" fillId="2" borderId="4" xfId="0" applyFont="1" applyFill="1" applyBorder="1" applyAlignment="1">
      <alignment horizontal="center" vertical="center"/>
    </xf>
    <xf numFmtId="0" fontId="23" fillId="0" borderId="1" xfId="0" applyFont="1" applyBorder="1" applyAlignment="1">
      <alignment horizontal="left" vertical="center" wrapText="1"/>
    </xf>
    <xf numFmtId="0" fontId="23" fillId="0" borderId="6"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1" xfId="0" applyFont="1" applyBorder="1" applyAlignment="1">
      <alignment vertical="center" wrapText="1"/>
    </xf>
    <xf numFmtId="0" fontId="0" fillId="0" borderId="4" xfId="0" applyBorder="1" applyAlignment="1">
      <alignment vertical="center" wrapText="1"/>
    </xf>
    <xf numFmtId="0" fontId="0" fillId="0" borderId="4" xfId="0" applyBorder="1" applyAlignment="1">
      <alignment wrapText="1"/>
    </xf>
    <xf numFmtId="14" fontId="1" fillId="0" borderId="9"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0" fillId="0" borderId="4" xfId="0" applyBorder="1" applyAlignment="1">
      <alignment horizontal="center" vertical="center" wrapText="1"/>
    </xf>
    <xf numFmtId="0" fontId="3" fillId="4" borderId="0" xfId="0" applyFont="1" applyFill="1" applyBorder="1" applyAlignment="1">
      <alignment horizontal="left" vertical="center"/>
    </xf>
    <xf numFmtId="0" fontId="0" fillId="4" borderId="0" xfId="0" applyFont="1" applyFill="1" applyBorder="1" applyAlignment="1">
      <alignment horizontal="left" vertical="center"/>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0" fillId="0" borderId="9" xfId="0" applyBorder="1" applyAlignment="1">
      <alignment vertical="center" wrapText="1"/>
    </xf>
    <xf numFmtId="0" fontId="0" fillId="0" borderId="5" xfId="0" applyBorder="1" applyAlignment="1">
      <alignmen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6" borderId="9" xfId="0" applyFont="1" applyFill="1" applyBorder="1" applyAlignment="1">
      <alignment horizontal="left" vertical="center"/>
    </xf>
    <xf numFmtId="0" fontId="11" fillId="6" borderId="5"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14" xfId="0" applyFont="1" applyFill="1" applyBorder="1" applyAlignment="1">
      <alignment horizontal="center" vertical="center"/>
    </xf>
    <xf numFmtId="0" fontId="15" fillId="0" borderId="9"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2"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4" fillId="0" borderId="0" xfId="0" applyFont="1" applyBorder="1" applyAlignment="1">
      <alignment horizontal="left" vertical="center"/>
    </xf>
    <xf numFmtId="0" fontId="15" fillId="0" borderId="4" xfId="0" applyFont="1" applyBorder="1" applyAlignment="1">
      <alignment horizontal="center" vertical="center"/>
    </xf>
    <xf numFmtId="0" fontId="16" fillId="0" borderId="0" xfId="0" applyFont="1" applyFill="1" applyBorder="1" applyAlignment="1">
      <alignment horizontal="left" vertical="center" wrapText="1"/>
    </xf>
    <xf numFmtId="0" fontId="16" fillId="0" borderId="0" xfId="0" applyFont="1" applyBorder="1" applyAlignment="1">
      <alignment horizontal="left" wrapText="1"/>
    </xf>
    <xf numFmtId="14" fontId="16" fillId="0" borderId="8" xfId="0" applyNumberFormat="1" applyFont="1" applyBorder="1" applyAlignment="1">
      <alignment horizontal="left" vertical="top"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11" fillId="0" borderId="4" xfId="0" applyFont="1" applyBorder="1" applyAlignment="1">
      <alignment horizontal="center" vertical="center"/>
    </xf>
    <xf numFmtId="0" fontId="15" fillId="0" borderId="4" xfId="0" applyFont="1" applyBorder="1"/>
    <xf numFmtId="0" fontId="15" fillId="0" borderId="4" xfId="0" applyFont="1" applyBorder="1" applyAlignment="1">
      <alignment vertical="center" wrapText="1"/>
    </xf>
    <xf numFmtId="0" fontId="15" fillId="0" borderId="9" xfId="0" applyFont="1" applyBorder="1" applyAlignment="1">
      <alignment horizontal="left" vertical="center" wrapText="1"/>
    </xf>
    <xf numFmtId="0" fontId="15" fillId="0" borderId="5" xfId="0" applyFont="1" applyBorder="1" applyAlignment="1">
      <alignment horizontal="left" vertical="center" wrapText="1"/>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xf numFmtId="0" fontId="8" fillId="0" borderId="5" xfId="0" applyFont="1" applyBorder="1"/>
    <xf numFmtId="0" fontId="12" fillId="0" borderId="4" xfId="0" applyFont="1" applyBorder="1" applyAlignment="1">
      <alignment horizontal="center" vertical="center"/>
    </xf>
    <xf numFmtId="0" fontId="14" fillId="0" borderId="0" xfId="0" applyFont="1" applyFill="1" applyBorder="1" applyAlignment="1">
      <alignment horizontal="left" vertical="center" wrapText="1"/>
    </xf>
    <xf numFmtId="0" fontId="14" fillId="0" borderId="0" xfId="0" applyFont="1" applyBorder="1" applyAlignment="1">
      <alignment horizontal="left"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164" fontId="9" fillId="13" borderId="3" xfId="0" applyNumberFormat="1" applyFont="1" applyFill="1" applyBorder="1" applyAlignment="1">
      <alignment horizontal="left" vertical="center" wrapText="1"/>
    </xf>
    <xf numFmtId="164" fontId="0" fillId="11" borderId="9" xfId="0" applyNumberFormat="1" applyFill="1" applyBorder="1" applyAlignment="1">
      <alignment vertical="center"/>
    </xf>
    <xf numFmtId="164" fontId="0" fillId="11" borderId="5" xfId="0" applyNumberFormat="1" applyFill="1" applyBorder="1" applyAlignment="1">
      <alignment vertical="center"/>
    </xf>
    <xf numFmtId="164" fontId="10" fillId="11" borderId="9" xfId="0" applyNumberFormat="1" applyFont="1" applyFill="1" applyBorder="1" applyAlignment="1">
      <alignment vertical="center"/>
    </xf>
    <xf numFmtId="164" fontId="10" fillId="11" borderId="5" xfId="0" applyNumberFormat="1" applyFont="1" applyFill="1" applyBorder="1" applyAlignment="1">
      <alignment vertical="center"/>
    </xf>
    <xf numFmtId="164" fontId="0" fillId="11" borderId="9" xfId="0" applyNumberFormat="1" applyFill="1" applyBorder="1" applyAlignment="1">
      <alignment horizontal="left" vertical="center"/>
    </xf>
    <xf numFmtId="164" fontId="0" fillId="11" borderId="5" xfId="0" applyNumberFormat="1" applyFill="1" applyBorder="1" applyAlignment="1">
      <alignment horizontal="left" vertical="center"/>
    </xf>
    <xf numFmtId="164" fontId="0" fillId="0" borderId="9" xfId="0" applyNumberFormat="1" applyFill="1" applyBorder="1" applyAlignment="1">
      <alignment vertical="center"/>
    </xf>
    <xf numFmtId="164" fontId="0" fillId="0" borderId="5" xfId="0" applyNumberFormat="1" applyFill="1" applyBorder="1" applyAlignment="1">
      <alignment vertical="center"/>
    </xf>
    <xf numFmtId="164" fontId="0" fillId="11" borderId="0" xfId="0" applyNumberFormat="1" applyFill="1" applyBorder="1" applyAlignment="1">
      <alignment vertical="center"/>
    </xf>
    <xf numFmtId="0" fontId="5" fillId="12" borderId="4" xfId="0" applyFont="1" applyFill="1" applyBorder="1" applyAlignment="1">
      <alignment horizontal="left" vertical="center" wrapText="1"/>
    </xf>
    <xf numFmtId="0" fontId="0" fillId="12" borderId="4" xfId="0" applyFill="1" applyBorder="1" applyAlignment="1">
      <alignment horizontal="left" vertical="center"/>
    </xf>
    <xf numFmtId="0" fontId="1" fillId="11" borderId="4" xfId="0" applyFont="1" applyFill="1" applyBorder="1" applyAlignment="1">
      <alignment horizontal="left" vertical="center" wrapText="1"/>
    </xf>
    <xf numFmtId="0" fontId="0" fillId="11" borderId="4" xfId="0" applyFill="1" applyBorder="1" applyAlignment="1">
      <alignment horizontal="center" vertical="center" wrapText="1"/>
    </xf>
    <xf numFmtId="164" fontId="1" fillId="13" borderId="4" xfId="0" applyNumberFormat="1" applyFont="1" applyFill="1" applyBorder="1" applyAlignment="1">
      <alignment horizontal="left" vertical="center" wrapText="1"/>
    </xf>
    <xf numFmtId="164" fontId="10" fillId="11" borderId="4" xfId="0" applyNumberFormat="1" applyFont="1" applyFill="1" applyBorder="1" applyAlignment="1">
      <alignment vertical="center"/>
    </xf>
    <xf numFmtId="164" fontId="10" fillId="0" borderId="4" xfId="0" applyNumberFormat="1" applyFont="1" applyFill="1" applyBorder="1" applyAlignment="1">
      <alignment vertical="center"/>
    </xf>
    <xf numFmtId="164" fontId="1" fillId="13" borderId="9" xfId="0" applyNumberFormat="1" applyFont="1" applyFill="1" applyBorder="1" applyAlignment="1">
      <alignment horizontal="left" vertical="center" wrapText="1"/>
    </xf>
    <xf numFmtId="164" fontId="1" fillId="13" borderId="7" xfId="0" applyNumberFormat="1" applyFont="1" applyFill="1" applyBorder="1" applyAlignment="1">
      <alignment horizontal="left" vertical="center" wrapText="1"/>
    </xf>
    <xf numFmtId="164" fontId="1" fillId="13" borderId="5" xfId="0" applyNumberFormat="1" applyFont="1" applyFill="1" applyBorder="1" applyAlignment="1">
      <alignment horizontal="left" vertical="center" wrapText="1"/>
    </xf>
    <xf numFmtId="164" fontId="0" fillId="11" borderId="9" xfId="0" applyNumberFormat="1" applyFill="1" applyBorder="1" applyAlignment="1">
      <alignment horizontal="center" vertical="center"/>
    </xf>
    <xf numFmtId="164" fontId="0" fillId="11" borderId="7" xfId="0" applyNumberFormat="1" applyFill="1" applyBorder="1" applyAlignment="1">
      <alignment horizontal="center" vertical="center"/>
    </xf>
    <xf numFmtId="164" fontId="0" fillId="11" borderId="5" xfId="0" applyNumberFormat="1" applyFill="1" applyBorder="1" applyAlignment="1">
      <alignment horizontal="center" vertical="center"/>
    </xf>
    <xf numFmtId="0" fontId="8" fillId="0" borderId="0" xfId="0" applyFont="1" applyAlignment="1">
      <alignment horizontal="left" vertical="center" wrapText="1"/>
    </xf>
    <xf numFmtId="0" fontId="25" fillId="0" borderId="9" xfId="2" applyFont="1" applyBorder="1" applyAlignment="1">
      <alignment horizontal="center" vertical="center"/>
    </xf>
    <xf numFmtId="0" fontId="25" fillId="0" borderId="7" xfId="2" applyFont="1" applyBorder="1" applyAlignment="1">
      <alignment horizontal="center" vertical="center"/>
    </xf>
    <xf numFmtId="0" fontId="25" fillId="0" borderId="5" xfId="2" applyFont="1" applyBorder="1" applyAlignment="1">
      <alignment horizontal="center" vertical="center"/>
    </xf>
    <xf numFmtId="0" fontId="8" fillId="0" borderId="4" xfId="0" applyFont="1" applyBorder="1" applyAlignment="1">
      <alignment horizontal="left" vertical="center" wrapText="1"/>
    </xf>
    <xf numFmtId="0" fontId="12" fillId="0" borderId="4" xfId="0" applyFont="1" applyBorder="1" applyAlignment="1">
      <alignment horizontal="left" vertical="center" wrapText="1"/>
    </xf>
    <xf numFmtId="0" fontId="1" fillId="2" borderId="4" xfId="0" applyFont="1" applyFill="1" applyBorder="1" applyAlignment="1">
      <alignment vertical="center"/>
    </xf>
    <xf numFmtId="0" fontId="11" fillId="2" borderId="4" xfId="0" applyFont="1" applyFill="1" applyBorder="1" applyAlignment="1">
      <alignment vertical="center"/>
    </xf>
    <xf numFmtId="0" fontId="12" fillId="2" borderId="4" xfId="0" applyFont="1" applyFill="1" applyBorder="1" applyAlignment="1">
      <alignment horizontal="left" vertical="center" wrapText="1"/>
    </xf>
  </cellXfs>
  <cellStyles count="6">
    <cellStyle name="Comma" xfId="4" builtinId="3"/>
    <cellStyle name="Hyperlink" xfId="1" builtinId="8"/>
    <cellStyle name="Normal" xfId="0" builtinId="0"/>
    <cellStyle name="Normal 2" xfId="2"/>
    <cellStyle name="Normal 4" xfId="3"/>
    <cellStyle name="Normal 5" xfId="5"/>
  </cellStyles>
  <dxfs count="0"/>
  <tableStyles count="0" defaultTableStyle="TableStyleMedium9" defaultPivotStyle="PivotStyleLight16"/>
  <colors>
    <mruColors>
      <color rgb="FF2A9290"/>
      <color rgb="FF21756D"/>
      <color rgb="FF1F515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n-AU"/>
  <c:chart>
    <c:plotArea>
      <c:layout>
        <c:manualLayout>
          <c:layoutTarget val="inner"/>
          <c:xMode val="edge"/>
          <c:yMode val="edge"/>
          <c:x val="6.7378760753497371E-2"/>
          <c:y val="0.12322503843829789"/>
          <c:w val="0.71908733239331923"/>
          <c:h val="0.64356490011733458"/>
        </c:manualLayout>
      </c:layout>
      <c:areaChart>
        <c:grouping val="stacked"/>
        <c:ser>
          <c:idx val="0"/>
          <c:order val="0"/>
          <c:tx>
            <c:strRef>
              <c:f>'Asset Allocation'!$A$4:$B$4</c:f>
              <c:strCache>
                <c:ptCount val="1"/>
                <c:pt idx="0">
                  <c:v>Australian equities</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Allocation'!$C$4:$O$4</c:f>
              <c:numCache>
                <c:formatCode>0.0%</c:formatCode>
                <c:ptCount val="13"/>
                <c:pt idx="0">
                  <c:v>9.1999999999999998E-2</c:v>
                </c:pt>
                <c:pt idx="1">
                  <c:v>9.6999999999999989E-2</c:v>
                </c:pt>
                <c:pt idx="2">
                  <c:v>8.5999999999999993E-2</c:v>
                </c:pt>
                <c:pt idx="3">
                  <c:v>9.3000000000000013E-2</c:v>
                </c:pt>
                <c:pt idx="4">
                  <c:v>8.3000000000000004E-2</c:v>
                </c:pt>
                <c:pt idx="5">
                  <c:v>0.109</c:v>
                </c:pt>
                <c:pt idx="6">
                  <c:v>0.127</c:v>
                </c:pt>
                <c:pt idx="7">
                  <c:v>0.128</c:v>
                </c:pt>
                <c:pt idx="8">
                  <c:v>0.11800000000000001</c:v>
                </c:pt>
                <c:pt idx="9">
                  <c:v>0.115</c:v>
                </c:pt>
                <c:pt idx="10">
                  <c:v>0.115</c:v>
                </c:pt>
                <c:pt idx="11">
                  <c:v>0.11600000000000001</c:v>
                </c:pt>
                <c:pt idx="12">
                  <c:v>0.112</c:v>
                </c:pt>
              </c:numCache>
            </c:numRef>
          </c:val>
        </c:ser>
        <c:ser>
          <c:idx val="1"/>
          <c:order val="1"/>
          <c:tx>
            <c:v>Global Equities - Developed Markets</c:v>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Allocation'!$C$5:$O$5</c:f>
              <c:numCache>
                <c:formatCode>0.0%</c:formatCode>
                <c:ptCount val="13"/>
                <c:pt idx="0">
                  <c:v>0.17600000000000002</c:v>
                </c:pt>
                <c:pt idx="1">
                  <c:v>0.185</c:v>
                </c:pt>
                <c:pt idx="2">
                  <c:v>0.16300000000000001</c:v>
                </c:pt>
                <c:pt idx="3">
                  <c:v>0.155</c:v>
                </c:pt>
                <c:pt idx="4">
                  <c:v>0.13400000000000001</c:v>
                </c:pt>
                <c:pt idx="5">
                  <c:v>0.19500000000000001</c:v>
                </c:pt>
                <c:pt idx="6">
                  <c:v>0.24</c:v>
                </c:pt>
                <c:pt idx="7">
                  <c:v>0.23499999999999999</c:v>
                </c:pt>
                <c:pt idx="8">
                  <c:v>0.218</c:v>
                </c:pt>
                <c:pt idx="9">
                  <c:v>0.20699999999999999</c:v>
                </c:pt>
                <c:pt idx="10">
                  <c:v>0.22500000000000001</c:v>
                </c:pt>
                <c:pt idx="11">
                  <c:v>0.22700000000000001</c:v>
                </c:pt>
                <c:pt idx="12">
                  <c:v>0.21299999999999999</c:v>
                </c:pt>
              </c:numCache>
            </c:numRef>
          </c:val>
        </c:ser>
        <c:ser>
          <c:idx val="2"/>
          <c:order val="2"/>
          <c:tx>
            <c:v>Global Equities - Developing Markets</c:v>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Allocation'!$C$6:$O$6</c:f>
              <c:numCache>
                <c:formatCode>0.0%</c:formatCode>
                <c:ptCount val="13"/>
                <c:pt idx="0">
                  <c:v>2.1000000000000001E-2</c:v>
                </c:pt>
                <c:pt idx="1">
                  <c:v>2.4E-2</c:v>
                </c:pt>
                <c:pt idx="2">
                  <c:v>2.7999999999999997E-2</c:v>
                </c:pt>
                <c:pt idx="3">
                  <c:v>2.8999999999999998E-2</c:v>
                </c:pt>
                <c:pt idx="4">
                  <c:v>3.2000000000000001E-2</c:v>
                </c:pt>
                <c:pt idx="5">
                  <c:v>3.3000000000000002E-2</c:v>
                </c:pt>
                <c:pt idx="6">
                  <c:v>3.6000000000000004E-2</c:v>
                </c:pt>
                <c:pt idx="7">
                  <c:v>3.4000000000000002E-2</c:v>
                </c:pt>
                <c:pt idx="8">
                  <c:v>3.1E-2</c:v>
                </c:pt>
                <c:pt idx="9">
                  <c:v>3.1E-2</c:v>
                </c:pt>
                <c:pt idx="10">
                  <c:v>3.3000000000000002E-2</c:v>
                </c:pt>
                <c:pt idx="11">
                  <c:v>4.5999999999999999E-2</c:v>
                </c:pt>
                <c:pt idx="12">
                  <c:v>5.0999999999999997E-2</c:v>
                </c:pt>
              </c:numCache>
            </c:numRef>
          </c:val>
        </c:ser>
        <c:ser>
          <c:idx val="3"/>
          <c:order val="3"/>
          <c:tx>
            <c:strRef>
              <c:f>'Asset Allocation'!$A$7:$B$7</c:f>
              <c:strCache>
                <c:ptCount val="1"/>
                <c:pt idx="0">
                  <c:v>Private equity</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Allocation'!$C$7:$O$7</c:f>
              <c:numCache>
                <c:formatCode>0.0%</c:formatCode>
                <c:ptCount val="13"/>
                <c:pt idx="0">
                  <c:v>1E-3</c:v>
                </c:pt>
                <c:pt idx="1">
                  <c:v>5.0000000000000001E-3</c:v>
                </c:pt>
                <c:pt idx="2">
                  <c:v>1.8000000000000002E-2</c:v>
                </c:pt>
                <c:pt idx="3">
                  <c:v>2.1000000000000001E-2</c:v>
                </c:pt>
                <c:pt idx="4">
                  <c:v>2.3E-2</c:v>
                </c:pt>
                <c:pt idx="5">
                  <c:v>0.02</c:v>
                </c:pt>
                <c:pt idx="6">
                  <c:v>2.3E-2</c:v>
                </c:pt>
                <c:pt idx="7">
                  <c:v>2.3E-2</c:v>
                </c:pt>
                <c:pt idx="8">
                  <c:v>0.03</c:v>
                </c:pt>
                <c:pt idx="9">
                  <c:v>0.03</c:v>
                </c:pt>
                <c:pt idx="10">
                  <c:v>3.1E-2</c:v>
                </c:pt>
                <c:pt idx="11">
                  <c:v>3.4000000000000002E-2</c:v>
                </c:pt>
                <c:pt idx="12">
                  <c:v>3.9E-2</c:v>
                </c:pt>
              </c:numCache>
            </c:numRef>
          </c:val>
        </c:ser>
        <c:ser>
          <c:idx val="4"/>
          <c:order val="4"/>
          <c:tx>
            <c:strRef>
              <c:f>'Asset Allocation'!$A$8:$B$8</c:f>
              <c:strCache>
                <c:ptCount val="1"/>
                <c:pt idx="0">
                  <c:v>Property</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Allocation'!$C$8:$O$8</c:f>
              <c:numCache>
                <c:formatCode>0.0%</c:formatCode>
                <c:ptCount val="13"/>
                <c:pt idx="0">
                  <c:v>1.3999999999999999E-2</c:v>
                </c:pt>
                <c:pt idx="1">
                  <c:v>1.6E-2</c:v>
                </c:pt>
                <c:pt idx="2">
                  <c:v>1.3000000000000001E-2</c:v>
                </c:pt>
                <c:pt idx="3">
                  <c:v>0.01</c:v>
                </c:pt>
                <c:pt idx="4">
                  <c:v>1.3999999999999999E-2</c:v>
                </c:pt>
                <c:pt idx="5">
                  <c:v>2.2000000000000002E-2</c:v>
                </c:pt>
                <c:pt idx="6">
                  <c:v>2.8999999999999998E-2</c:v>
                </c:pt>
                <c:pt idx="7">
                  <c:v>0.04</c:v>
                </c:pt>
                <c:pt idx="8">
                  <c:v>0.05</c:v>
                </c:pt>
                <c:pt idx="9">
                  <c:v>5.2000000000000005E-2</c:v>
                </c:pt>
                <c:pt idx="10">
                  <c:v>5.5E-2</c:v>
                </c:pt>
                <c:pt idx="11">
                  <c:v>6.0999999999999999E-2</c:v>
                </c:pt>
                <c:pt idx="12">
                  <c:v>6.5000000000000002E-2</c:v>
                </c:pt>
              </c:numCache>
            </c:numRef>
          </c:val>
        </c:ser>
        <c:ser>
          <c:idx val="5"/>
          <c:order val="5"/>
          <c:tx>
            <c:strRef>
              <c:f>'Asset Allocation'!$A$9:$B$9</c:f>
              <c:strCache>
                <c:ptCount val="1"/>
                <c:pt idx="0">
                  <c:v>Infrastructure &amp; Timberland</c:v>
                </c:pt>
              </c:strCache>
            </c:strRef>
          </c:tx>
          <c:spPr>
            <a:ln w="25400">
              <a:noFill/>
            </a:ln>
          </c:spPr>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Allocation'!$C$9:$O$9</c:f>
              <c:numCache>
                <c:formatCode>0.0%</c:formatCode>
                <c:ptCount val="13"/>
                <c:pt idx="0">
                  <c:v>0</c:v>
                </c:pt>
                <c:pt idx="1">
                  <c:v>5.0000000000000001E-3</c:v>
                </c:pt>
                <c:pt idx="2">
                  <c:v>1.9E-2</c:v>
                </c:pt>
                <c:pt idx="3">
                  <c:v>2.5000000000000001E-2</c:v>
                </c:pt>
                <c:pt idx="4">
                  <c:v>2.2000000000000002E-2</c:v>
                </c:pt>
                <c:pt idx="5">
                  <c:v>1.8000000000000002E-2</c:v>
                </c:pt>
                <c:pt idx="6">
                  <c:v>2.4E-2</c:v>
                </c:pt>
                <c:pt idx="7">
                  <c:v>3.2000000000000001E-2</c:v>
                </c:pt>
                <c:pt idx="8">
                  <c:v>4.4999999999999998E-2</c:v>
                </c:pt>
                <c:pt idx="9">
                  <c:v>4.0999999999999995E-2</c:v>
                </c:pt>
                <c:pt idx="10">
                  <c:v>4.2999999999999997E-2</c:v>
                </c:pt>
                <c:pt idx="11">
                  <c:v>4.8000000000000001E-2</c:v>
                </c:pt>
                <c:pt idx="12">
                  <c:v>5.2999999999999999E-2</c:v>
                </c:pt>
              </c:numCache>
            </c:numRef>
          </c:val>
        </c:ser>
        <c:ser>
          <c:idx val="6"/>
          <c:order val="6"/>
          <c:tx>
            <c:strRef>
              <c:f>'Asset Allocation'!$A$10:$B$10</c:f>
              <c:strCache>
                <c:ptCount val="1"/>
                <c:pt idx="0">
                  <c:v>Debt securities</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Allocation'!$C$10:$O$10</c:f>
              <c:numCache>
                <c:formatCode>0.0%</c:formatCode>
                <c:ptCount val="13"/>
                <c:pt idx="0">
                  <c:v>7.4999999999999997E-2</c:v>
                </c:pt>
                <c:pt idx="1">
                  <c:v>0.1</c:v>
                </c:pt>
                <c:pt idx="2">
                  <c:v>0.17300000000000001</c:v>
                </c:pt>
                <c:pt idx="3">
                  <c:v>0.21899999999999997</c:v>
                </c:pt>
                <c:pt idx="4">
                  <c:v>0.23100000000000001</c:v>
                </c:pt>
                <c:pt idx="5">
                  <c:v>0.24100000000000002</c:v>
                </c:pt>
                <c:pt idx="6">
                  <c:v>0.254</c:v>
                </c:pt>
                <c:pt idx="7">
                  <c:v>0.22</c:v>
                </c:pt>
                <c:pt idx="8">
                  <c:v>0.21899999999999997</c:v>
                </c:pt>
                <c:pt idx="9">
                  <c:v>0.193</c:v>
                </c:pt>
                <c:pt idx="10">
                  <c:v>0.188</c:v>
                </c:pt>
                <c:pt idx="11">
                  <c:v>0.19500000000000001</c:v>
                </c:pt>
                <c:pt idx="12">
                  <c:v>0.19400000000000001</c:v>
                </c:pt>
              </c:numCache>
            </c:numRef>
          </c:val>
        </c:ser>
        <c:ser>
          <c:idx val="7"/>
          <c:order val="7"/>
          <c:tx>
            <c:strRef>
              <c:f>'Asset Allocation'!$A$11:$B$11</c:f>
              <c:strCache>
                <c:ptCount val="1"/>
                <c:pt idx="0">
                  <c:v>Alternative assets</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Allocation'!$C$11:$O$11</c:f>
              <c:numCache>
                <c:formatCode>0.0%</c:formatCode>
                <c:ptCount val="13"/>
                <c:pt idx="0">
                  <c:v>0</c:v>
                </c:pt>
                <c:pt idx="1">
                  <c:v>6.0000000000000001E-3</c:v>
                </c:pt>
                <c:pt idx="2">
                  <c:v>3.7000000000000005E-2</c:v>
                </c:pt>
                <c:pt idx="3">
                  <c:v>3.9E-2</c:v>
                </c:pt>
                <c:pt idx="4">
                  <c:v>0.05</c:v>
                </c:pt>
                <c:pt idx="5">
                  <c:v>4.5999999999999999E-2</c:v>
                </c:pt>
                <c:pt idx="6">
                  <c:v>0.114</c:v>
                </c:pt>
                <c:pt idx="7">
                  <c:v>0.12300000000000001</c:v>
                </c:pt>
                <c:pt idx="8">
                  <c:v>0.156</c:v>
                </c:pt>
                <c:pt idx="9">
                  <c:v>0.14499999999999999</c:v>
                </c:pt>
                <c:pt idx="10">
                  <c:v>0.152</c:v>
                </c:pt>
                <c:pt idx="11">
                  <c:v>0.16300000000000001</c:v>
                </c:pt>
                <c:pt idx="12">
                  <c:v>0.186</c:v>
                </c:pt>
              </c:numCache>
            </c:numRef>
          </c:val>
        </c:ser>
        <c:ser>
          <c:idx val="8"/>
          <c:order val="8"/>
          <c:tx>
            <c:strRef>
              <c:f>'Asset Allocation'!$A$12:$B$12</c:f>
              <c:strCache>
                <c:ptCount val="1"/>
                <c:pt idx="0">
                  <c:v>Cash</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Allocation'!$C$12:$O$12</c:f>
              <c:numCache>
                <c:formatCode>0.0%</c:formatCode>
                <c:ptCount val="13"/>
                <c:pt idx="0">
                  <c:v>0.621</c:v>
                </c:pt>
                <c:pt idx="1">
                  <c:v>0.56200000000000006</c:v>
                </c:pt>
                <c:pt idx="2">
                  <c:v>0.46200000000000002</c:v>
                </c:pt>
                <c:pt idx="3">
                  <c:v>0.41</c:v>
                </c:pt>
                <c:pt idx="4">
                  <c:v>0.41100000000000003</c:v>
                </c:pt>
                <c:pt idx="5">
                  <c:v>0.316</c:v>
                </c:pt>
                <c:pt idx="6">
                  <c:v>0.155</c:v>
                </c:pt>
                <c:pt idx="7">
                  <c:v>0.16500000000000001</c:v>
                </c:pt>
                <c:pt idx="8">
                  <c:v>0.13100000000000001</c:v>
                </c:pt>
                <c:pt idx="9">
                  <c:v>0.185</c:v>
                </c:pt>
                <c:pt idx="10">
                  <c:v>0.158</c:v>
                </c:pt>
                <c:pt idx="11">
                  <c:v>0.11</c:v>
                </c:pt>
                <c:pt idx="12">
                  <c:v>8.7999999999999995E-2</c:v>
                </c:pt>
              </c:numCache>
            </c:numRef>
          </c:val>
        </c:ser>
        <c:axId val="166289408"/>
        <c:axId val="166290944"/>
      </c:areaChart>
      <c:dateAx>
        <c:axId val="166289408"/>
        <c:scaling>
          <c:orientation val="minMax"/>
        </c:scaling>
        <c:axPos val="b"/>
        <c:numFmt formatCode="d/m/yy;@" sourceLinked="0"/>
        <c:tickLblPos val="nextTo"/>
        <c:txPr>
          <a:bodyPr/>
          <a:lstStyle/>
          <a:p>
            <a:pPr>
              <a:defRPr sz="800"/>
            </a:pPr>
            <a:endParaRPr lang="en-US"/>
          </a:p>
        </c:txPr>
        <c:crossAx val="166290944"/>
        <c:crosses val="autoZero"/>
        <c:lblOffset val="100"/>
        <c:baseTimeUnit val="months"/>
        <c:majorUnit val="3"/>
        <c:majorTimeUnit val="months"/>
        <c:minorUnit val="1"/>
        <c:minorTimeUnit val="months"/>
      </c:dateAx>
      <c:valAx>
        <c:axId val="166290944"/>
        <c:scaling>
          <c:orientation val="minMax"/>
          <c:max val="1"/>
        </c:scaling>
        <c:axPos val="l"/>
        <c:majorGridlines/>
        <c:numFmt formatCode="0.0%" sourceLinked="1"/>
        <c:tickLblPos val="nextTo"/>
        <c:txPr>
          <a:bodyPr/>
          <a:lstStyle/>
          <a:p>
            <a:pPr>
              <a:defRPr sz="800"/>
            </a:pPr>
            <a:endParaRPr lang="en-US"/>
          </a:p>
        </c:txPr>
        <c:crossAx val="166289408"/>
        <c:crosses val="autoZero"/>
        <c:crossBetween val="midCat"/>
      </c:valAx>
    </c:plotArea>
    <c:legend>
      <c:legendPos val="r"/>
      <c:layout>
        <c:manualLayout>
          <c:xMode val="edge"/>
          <c:yMode val="edge"/>
          <c:x val="0.80030768903020466"/>
          <c:y val="0.102504325308388"/>
          <c:w val="0.19969231096979143"/>
          <c:h val="0.70486907093771622"/>
        </c:manualLayout>
      </c:layout>
      <c:txPr>
        <a:bodyPr/>
        <a:lstStyle/>
        <a:p>
          <a:pPr>
            <a:defRPr sz="800"/>
          </a:pPr>
          <a:endParaRPr lang="en-US"/>
        </a:p>
      </c:txPr>
    </c:legend>
    <c:plotVisOnly val="1"/>
  </c:chart>
  <c:printSettings>
    <c:headerFooter/>
    <c:pageMargins b="0.75000000000000833" l="0.70000000000000062" r="0.70000000000000062" t="0.750000000000008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13</xdr:row>
      <xdr:rowOff>104774</xdr:rowOff>
    </xdr:from>
    <xdr:to>
      <xdr:col>12</xdr:col>
      <xdr:colOff>114300</xdr:colOff>
      <xdr:row>32</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0.2837</cdr:x>
      <cdr:y>0.02439</cdr:y>
    </cdr:from>
    <cdr:to>
      <cdr:x>0.59116</cdr:x>
      <cdr:y>0.10569</cdr:y>
    </cdr:to>
    <cdr:sp macro="" textlink="">
      <cdr:nvSpPr>
        <cdr:cNvPr id="2" name="TextBox 1"/>
        <cdr:cNvSpPr txBox="1"/>
      </cdr:nvSpPr>
      <cdr:spPr>
        <a:xfrm xmlns:a="http://schemas.openxmlformats.org/drawingml/2006/main">
          <a:off x="2290519" y="73390"/>
          <a:ext cx="2482372" cy="24463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b="1"/>
            <a:t>Asset Allocation</a:t>
          </a:r>
          <a:r>
            <a:rPr lang="en-AU" sz="900" b="1" baseline="0"/>
            <a:t> for the Future Fund</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mark.burgess@futurefund.gov.au" TargetMode="External"/><Relationship Id="rId3" Type="http://schemas.openxmlformats.org/officeDocument/2006/relationships/hyperlink" Target="mailto:murrayd@futurefund.gov.au" TargetMode="External"/><Relationship Id="rId7" Type="http://schemas.openxmlformats.org/officeDocument/2006/relationships/hyperlink" Target="mailto:paul.mann@futurefund.gov.au" TargetMode="External"/><Relationship Id="rId2" Type="http://schemas.openxmlformats.org/officeDocument/2006/relationships/hyperlink" Target="mailto:caustin@contango.com.au" TargetMode="External"/><Relationship Id="rId1" Type="http://schemas.openxmlformats.org/officeDocument/2006/relationships/hyperlink" Target="mailto:stephen.fitzgerald@gs.com.au" TargetMode="External"/><Relationship Id="rId6" Type="http://schemas.openxmlformats.org/officeDocument/2006/relationships/hyperlink" Target="mailto:david.neal@futurefund.gov.au" TargetMode="External"/><Relationship Id="rId11" Type="http://schemas.openxmlformats.org/officeDocument/2006/relationships/printerSettings" Target="../printerSettings/printerSettings3.bin"/><Relationship Id="rId5" Type="http://schemas.openxmlformats.org/officeDocument/2006/relationships/hyperlink" Target="mailto:jmulcahy50@gmail.com" TargetMode="External"/><Relationship Id="rId10" Type="http://schemas.openxmlformats.org/officeDocument/2006/relationships/hyperlink" Target="mailto:ph.costello@petercostello.com.au" TargetMode="External"/><Relationship Id="rId4" Type="http://schemas.openxmlformats.org/officeDocument/2006/relationships/hyperlink" Target="mailto:sdoyle@bigpond.net.au" TargetMode="External"/><Relationship Id="rId9" Type="http://schemas.openxmlformats.org/officeDocument/2006/relationships/hyperlink" Target="mailto:brian.watson@georgicaassociates.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comlaw.gov.au/ComLaw/Legislation/LegislativeInstrument1.nsf/0/703AEA8B6CB8CFA0CA2575F90080C7A6/$file/F2009L02893.pdf" TargetMode="External"/><Relationship Id="rId13" Type="http://schemas.openxmlformats.org/officeDocument/2006/relationships/hyperlink" Target="http://www.comlaw.gov.au/ComLaw/Legislation/LegislativeInstrument1.nsf/0/88DE15880D0AD125CA257537008021CB/$file/0022009LI.pdf" TargetMode="External"/><Relationship Id="rId18" Type="http://schemas.openxmlformats.org/officeDocument/2006/relationships/hyperlink" Target="http://www.comlaw.gov.au/ComLaw/Legislation/LegislativeInstrument1.nsf/0/769C86567427F59CCA257164000431ED/$file/ES+-+Future+Fund+Investment+Mandate+Direction+2006.pdf" TargetMode="External"/><Relationship Id="rId3" Type="http://schemas.openxmlformats.org/officeDocument/2006/relationships/hyperlink" Target="http://www.comlaw.gov.au/ComLaw/legislation/act1.nsf/0/0EF2E7206656C8F4CA2575260076E530/$file/1552008.pdf" TargetMode="External"/><Relationship Id="rId21" Type="http://schemas.openxmlformats.org/officeDocument/2006/relationships/hyperlink" Target="http://www.comlaw.gov.au/ComLaw/legislation/bills1.nsf/0/E6FE68E2553E5702CA2575B5000B2124/$file/r4115em.pdf" TargetMode="External"/><Relationship Id="rId7" Type="http://schemas.openxmlformats.org/officeDocument/2006/relationships/hyperlink" Target="http://www.comlaw.gov.au/ComLaw/Legislation/LegislativeInstrument1.nsf/0/61C549ACAC73A7F2CA2575F500060D7A?OpenDocument" TargetMode="External"/><Relationship Id="rId12" Type="http://schemas.openxmlformats.org/officeDocument/2006/relationships/hyperlink" Target="http://www.comlaw.gov.au/ComLaw/Legislation/LegislativeInstrument1.nsf/0/CB28EB93DBEA37A0CA257608000CE062/$file/Instrument_EIF_.pdf" TargetMode="External"/><Relationship Id="rId17" Type="http://schemas.openxmlformats.org/officeDocument/2006/relationships/hyperlink" Target="http://www.comlaw.gov.au/ComLaw/legislation/bills1.nsf/0/32FB7199EC4ED0ADCA2570D60003554E/$file/05199em.pdf" TargetMode="External"/><Relationship Id="rId2" Type="http://schemas.openxmlformats.org/officeDocument/2006/relationships/hyperlink" Target="http://www.comlaw.gov.au/ComLaw/Legislation/ActCompilation1.nsf/0/BA7249812947AD13CA2575450077EF42/$file/FutureFundAct2006.pdf" TargetMode="External"/><Relationship Id="rId16" Type="http://schemas.openxmlformats.org/officeDocument/2006/relationships/hyperlink" Target="http://parlinfo.aph.gov.au/parlInfo/download/legislation/bills/r4360_aspassed/toc_pdf/10086b01.pdf;fileType%3Dapplication%2Fpdf" TargetMode="External"/><Relationship Id="rId20" Type="http://schemas.openxmlformats.org/officeDocument/2006/relationships/hyperlink" Target="http://www.comlaw.gov.au/ComLaw/Legislation/Bills1.nsf/0/F6F5EA03DFA5BDFFCA2574FF007DC5A4/$file/R4008EM.pdf" TargetMode="External"/><Relationship Id="rId1" Type="http://schemas.openxmlformats.org/officeDocument/2006/relationships/hyperlink" Target="file:///\\mercury.network\dfs\groups\FMG\Super\Future_Fund\Senate%20Estimates\1011%20Budget%20May%2010\Senate%20Estimates%20Folders\EIF%20Investment%20Mandate.pdf" TargetMode="External"/><Relationship Id="rId6" Type="http://schemas.openxmlformats.org/officeDocument/2006/relationships/hyperlink" Target="http://www.comlaw.gov.au/ComLaw/Legislation/LegislativeInstrument1.nsf/0/A2E119C19018A310CA2575FA00000FAD/$file/F2009L02897.pdf" TargetMode="External"/><Relationship Id="rId11" Type="http://schemas.openxmlformats.org/officeDocument/2006/relationships/hyperlink" Target="http://www.comlaw.gov.au/ComLaw/Legislation/LegislativeInstrument1.nsf/0/7CFC70DA7149D585CA2575270000049C/$file/BAFCriteriaInstrumentFINAL.pdf" TargetMode="External"/><Relationship Id="rId5" Type="http://schemas.openxmlformats.org/officeDocument/2006/relationships/hyperlink" Target="http://www.comlaw.gov.au/ComLaw/Legislation/LegislativeInstrument1.nsf/0/19DD2163A9FA2BABCA2571640004321C/$file/Instrument+-+Future+Fund+Investment+Mandate+Direction+2006.pdf" TargetMode="External"/><Relationship Id="rId15" Type="http://schemas.openxmlformats.org/officeDocument/2006/relationships/hyperlink" Target="http://www.comlaw.gov.au/ComLaw/legislation/act1.nsf/0/6CEA566AD4F973DCCA2575E50020AB90/$file/0402009.pdf" TargetMode="External"/><Relationship Id="rId10" Type="http://schemas.openxmlformats.org/officeDocument/2006/relationships/hyperlink" Target="http://www.futurefund.gov.au/__data/assets/pdf_file/0005/3695/Statement_of_Investment_Policies_NBF_January_2010.pdf" TargetMode="External"/><Relationship Id="rId19" Type="http://schemas.openxmlformats.org/officeDocument/2006/relationships/hyperlink" Target="http://www.comlaw.gov.au/ComLaw/Legislation/Bills1.nsf/0/88EE62AD6241EEA7CA2574FF007D4E82/$file/R4007EM.pdf" TargetMode="External"/><Relationship Id="rId4" Type="http://schemas.openxmlformats.org/officeDocument/2006/relationships/hyperlink" Target="http://www.comlaw.gov.au/ComLaw/Legislation/ActCompilation1.nsf/0/3F18CCEF184B7491CA2575E700256A9E/$file/NationBuildFunds2008.pdf" TargetMode="External"/><Relationship Id="rId9" Type="http://schemas.openxmlformats.org/officeDocument/2006/relationships/hyperlink" Target="http://www.futurefund.gov.au/__data/assets/pdf_file/0007/3697/Statement_of_Investment_Policies_8_Apr_09.pdf" TargetMode="External"/><Relationship Id="rId14" Type="http://schemas.openxmlformats.org/officeDocument/2006/relationships/hyperlink" Target="http://www.comlaw.gov.au/ComLaw/Legislation/LegislativeInstrument1.nsf/0/769C86567427F59CCA257164000431ED/$file/ES+-+Future+Fund+Investment+Mandate+Direction+2006.pdf" TargetMode="External"/><Relationship Id="rId22"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futurefund.gov.au/__data/assets/pdf_file/0003/3459/Final_Portfolio_update_30_June_2009.pdf" TargetMode="External"/><Relationship Id="rId13" Type="http://schemas.openxmlformats.org/officeDocument/2006/relationships/hyperlink" Target="http://www.futurefund.gov.au/__data/assets/pdf_file/0016/2293/Portfolio_Update_300408_Approved.pdf" TargetMode="External"/><Relationship Id="rId18" Type="http://schemas.openxmlformats.org/officeDocument/2006/relationships/hyperlink" Target="http://www.futurefund.gov.au/__data/assets/pdf_file/0015/4119/15943_FF_AR_2010_WEB_V2.pdf" TargetMode="External"/><Relationship Id="rId3" Type="http://schemas.openxmlformats.org/officeDocument/2006/relationships/hyperlink" Target="http://www.futurefund.gov.au/__data/assets/pdf_file/0020/965/FutureFundAnnualReport_v5.pdf" TargetMode="External"/><Relationship Id="rId21" Type="http://schemas.openxmlformats.org/officeDocument/2006/relationships/hyperlink" Target="http://www.futurefund.gov.au/__data/assets/pdf_file/0014/4226/Portfolio_update_311210_A156700.pdf" TargetMode="External"/><Relationship Id="rId7" Type="http://schemas.openxmlformats.org/officeDocument/2006/relationships/hyperlink" Target="http://www.futurefund.gov.au/__data/assets/pdf_file/0016/3526/Final_Portfolio_update_30_September_2009.pdf" TargetMode="External"/><Relationship Id="rId12" Type="http://schemas.openxmlformats.org/officeDocument/2006/relationships/hyperlink" Target="http://www.futurefund.gov.au/__data/assets/pdf_file/0014/2327/Portfolio_update_30_June_08.pdf" TargetMode="External"/><Relationship Id="rId17" Type="http://schemas.openxmlformats.org/officeDocument/2006/relationships/hyperlink" Target="..\Library\Legal%20advice\_legal%20advice%20summary.xlsx" TargetMode="External"/><Relationship Id="rId2" Type="http://schemas.openxmlformats.org/officeDocument/2006/relationships/hyperlink" Target="http://www.futurefund.gov.au/__data/assets/pdf_file/0005/2489/Future_Fund_AnnRep_MRes.pdf" TargetMode="External"/><Relationship Id="rId16" Type="http://schemas.openxmlformats.org/officeDocument/2006/relationships/hyperlink" Target="..\_Archive%20pre%202008\Telstra%20T3%20Documents\T3%20Share%20Offer%20Prospectus.pdf" TargetMode="External"/><Relationship Id="rId20" Type="http://schemas.openxmlformats.org/officeDocument/2006/relationships/hyperlink" Target="http://www.abs.gov.au/AUSSTATS/abs@.nsf/featurearticlesbyCatalogue/5844C16A71416FE0CA2573A60013411B?OpenDocument" TargetMode="External"/><Relationship Id="rId1" Type="http://schemas.openxmlformats.org/officeDocument/2006/relationships/hyperlink" Target="http://www.futurefund.gov.au/__data/assets/pdf_file/0018/3546/15333_FF_AR_WEB.pdf" TargetMode="External"/><Relationship Id="rId6" Type="http://schemas.openxmlformats.org/officeDocument/2006/relationships/hyperlink" Target="http://www.futurefund.gov.au/__data/assets/pdf_file/0005/3677/Final_Portfolio_update_31Dec09.pdf" TargetMode="External"/><Relationship Id="rId11" Type="http://schemas.openxmlformats.org/officeDocument/2006/relationships/hyperlink" Target="http://www.futurefund.gov.au/__data/assets/pdf_file/0020/2495/Portfolio_update_30_September_08.pdf" TargetMode="External"/><Relationship Id="rId24" Type="http://schemas.openxmlformats.org/officeDocument/2006/relationships/printerSettings" Target="../printerSettings/printerSettings7.bin"/><Relationship Id="rId5" Type="http://schemas.openxmlformats.org/officeDocument/2006/relationships/hyperlink" Target="http://www.futurefund.gov.au/__data/assets/pdf_file/0016/3832/Final_Portfolio_update_310310.pdf" TargetMode="External"/><Relationship Id="rId15" Type="http://schemas.openxmlformats.org/officeDocument/2006/relationships/hyperlink" Target="http://www.futurefund.gov.au/__data/assets/pdf_file/0016/4057/Final_Portfolio_update_300610.pdf" TargetMode="External"/><Relationship Id="rId23" Type="http://schemas.openxmlformats.org/officeDocument/2006/relationships/hyperlink" Target="http://www.futurefund.gov.au/__data/assets/pdf_file/0020/4547/Portfolio_update_June_2011.pdf" TargetMode="External"/><Relationship Id="rId10" Type="http://schemas.openxmlformats.org/officeDocument/2006/relationships/hyperlink" Target="http://www.futurefund.gov.au/__data/assets/pdf_file/0005/2966/Final_Portfolio_update_31_December_08.pdf" TargetMode="External"/><Relationship Id="rId19" Type="http://schemas.openxmlformats.org/officeDocument/2006/relationships/hyperlink" Target="http://www.futurefund.gov.au/__data/assets/pdf_file/0008/4121/Final_Portfolio_update_300910.pdf" TargetMode="External"/><Relationship Id="rId4" Type="http://schemas.openxmlformats.org/officeDocument/2006/relationships/hyperlink" Target="http://www.futurefund.gov.au/__data/assets/pdf_file/0014/1409/Future_Fund_Annual_Report_2006-07_internet.pdf" TargetMode="External"/><Relationship Id="rId9" Type="http://schemas.openxmlformats.org/officeDocument/2006/relationships/hyperlink" Target="http://www.futurefund.gov.au/__data/assets/pdf_file/0015/3174/Final_Portfolio_update_31_March_09.pdf" TargetMode="External"/><Relationship Id="rId14" Type="http://schemas.openxmlformats.org/officeDocument/2006/relationships/hyperlink" Target="http://www.futurefund.gov.au/__data/assets/pdf_file/0018/2079/Future_Fund_portfolio_220208.pdf" TargetMode="External"/><Relationship Id="rId22" Type="http://schemas.openxmlformats.org/officeDocument/2006/relationships/hyperlink" Target="http://www.futurefund.gov.au/__data/assets/pdf_file/0015/4362/Portfolio_update_310311_A173416_.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F27"/>
  <sheetViews>
    <sheetView workbookViewId="0">
      <selection activeCell="G16" sqref="G16"/>
    </sheetView>
  </sheetViews>
  <sheetFormatPr defaultRowHeight="15"/>
  <cols>
    <col min="1" max="1" width="21.140625" style="38" customWidth="1"/>
    <col min="2" max="2" width="46" style="38" customWidth="1"/>
    <col min="3" max="3" width="30.42578125" style="38" customWidth="1"/>
    <col min="4" max="4" width="26.85546875" style="38" customWidth="1"/>
    <col min="5" max="5" width="9.140625" style="38"/>
    <col min="6" max="6" width="15.7109375" style="38" customWidth="1"/>
  </cols>
  <sheetData>
    <row r="1" spans="1:4" ht="27.75" customHeight="1">
      <c r="A1" s="204" t="s">
        <v>72</v>
      </c>
      <c r="B1" s="204"/>
      <c r="C1" s="204"/>
      <c r="D1" s="204"/>
    </row>
    <row r="2" spans="1:4">
      <c r="A2" s="139" t="s">
        <v>73</v>
      </c>
      <c r="B2" s="129" t="s">
        <v>74</v>
      </c>
      <c r="C2" s="129" t="s">
        <v>208</v>
      </c>
      <c r="D2" s="130" t="s">
        <v>281</v>
      </c>
    </row>
    <row r="3" spans="1:4" ht="38.25">
      <c r="A3" s="131" t="s">
        <v>75</v>
      </c>
      <c r="B3" s="60" t="s">
        <v>505</v>
      </c>
      <c r="C3" s="60" t="s">
        <v>209</v>
      </c>
      <c r="D3" s="132" t="s">
        <v>282</v>
      </c>
    </row>
    <row r="4" spans="1:4" ht="51">
      <c r="A4" s="131" t="s">
        <v>370</v>
      </c>
      <c r="B4" s="60" t="s">
        <v>469</v>
      </c>
      <c r="C4" s="60" t="s">
        <v>403</v>
      </c>
      <c r="D4" s="132" t="s">
        <v>470</v>
      </c>
    </row>
    <row r="5" spans="1:4" ht="25.5">
      <c r="A5" s="131" t="s">
        <v>76</v>
      </c>
      <c r="B5" s="59" t="s">
        <v>91</v>
      </c>
      <c r="C5" s="60" t="s">
        <v>209</v>
      </c>
      <c r="D5" s="135" t="s">
        <v>471</v>
      </c>
    </row>
    <row r="6" spans="1:4" ht="40.5" customHeight="1">
      <c r="A6" s="131" t="s">
        <v>197</v>
      </c>
      <c r="B6" s="59" t="s">
        <v>206</v>
      </c>
      <c r="C6" s="60" t="s">
        <v>209</v>
      </c>
      <c r="D6" s="135" t="s">
        <v>471</v>
      </c>
    </row>
    <row r="7" spans="1:4" ht="25.5">
      <c r="A7" s="131" t="s">
        <v>78</v>
      </c>
      <c r="B7" s="60" t="s">
        <v>93</v>
      </c>
      <c r="C7" s="60" t="s">
        <v>267</v>
      </c>
      <c r="D7" s="132" t="s">
        <v>307</v>
      </c>
    </row>
    <row r="8" spans="1:4" ht="25.5">
      <c r="A8" s="131" t="s">
        <v>294</v>
      </c>
      <c r="B8" s="59" t="s">
        <v>295</v>
      </c>
      <c r="C8" s="60" t="s">
        <v>209</v>
      </c>
      <c r="D8" s="132" t="s">
        <v>474</v>
      </c>
    </row>
    <row r="9" spans="1:4" ht="25.5">
      <c r="A9" s="131" t="s">
        <v>70</v>
      </c>
      <c r="B9" s="59" t="s">
        <v>92</v>
      </c>
      <c r="C9" s="60" t="s">
        <v>210</v>
      </c>
      <c r="D9" s="164" t="s">
        <v>283</v>
      </c>
    </row>
    <row r="10" spans="1:4">
      <c r="A10" s="131" t="s">
        <v>337</v>
      </c>
      <c r="B10" s="59" t="s">
        <v>338</v>
      </c>
      <c r="C10" s="60" t="s">
        <v>339</v>
      </c>
      <c r="D10" s="164" t="s">
        <v>327</v>
      </c>
    </row>
    <row r="11" spans="1:4">
      <c r="A11" s="131" t="s">
        <v>258</v>
      </c>
      <c r="B11" s="60" t="s">
        <v>264</v>
      </c>
      <c r="C11" s="60" t="s">
        <v>269</v>
      </c>
      <c r="D11" s="164" t="s">
        <v>327</v>
      </c>
    </row>
    <row r="12" spans="1:4" ht="25.5">
      <c r="A12" s="131" t="s">
        <v>259</v>
      </c>
      <c r="B12" s="60" t="s">
        <v>263</v>
      </c>
      <c r="C12" s="60" t="s">
        <v>210</v>
      </c>
      <c r="D12" s="164" t="s">
        <v>327</v>
      </c>
    </row>
    <row r="13" spans="1:4" ht="25.5">
      <c r="A13" s="131" t="s">
        <v>79</v>
      </c>
      <c r="B13" s="60" t="s">
        <v>82</v>
      </c>
      <c r="C13" s="60" t="s">
        <v>268</v>
      </c>
      <c r="D13" s="137" t="s">
        <v>473</v>
      </c>
    </row>
    <row r="14" spans="1:4" ht="25.5">
      <c r="A14" s="131" t="s">
        <v>260</v>
      </c>
      <c r="B14" s="60" t="s">
        <v>265</v>
      </c>
      <c r="C14" s="60" t="s">
        <v>210</v>
      </c>
      <c r="D14" s="164" t="s">
        <v>327</v>
      </c>
    </row>
    <row r="15" spans="1:4" ht="25.5">
      <c r="A15" s="131" t="s">
        <v>80</v>
      </c>
      <c r="B15" s="60" t="s">
        <v>83</v>
      </c>
      <c r="C15" s="60" t="s">
        <v>268</v>
      </c>
      <c r="D15" s="137" t="s">
        <v>473</v>
      </c>
    </row>
    <row r="16" spans="1:4" ht="25.5">
      <c r="A16" s="131" t="s">
        <v>261</v>
      </c>
      <c r="B16" s="60" t="s">
        <v>266</v>
      </c>
      <c r="C16" s="60" t="s">
        <v>210</v>
      </c>
      <c r="D16" s="164" t="s">
        <v>327</v>
      </c>
    </row>
    <row r="17" spans="1:4" ht="25.5">
      <c r="A17" s="131" t="s">
        <v>81</v>
      </c>
      <c r="B17" s="60" t="s">
        <v>84</v>
      </c>
      <c r="C17" s="60" t="s">
        <v>268</v>
      </c>
      <c r="D17" s="137" t="s">
        <v>473</v>
      </c>
    </row>
    <row r="18" spans="1:4">
      <c r="A18" s="131" t="s">
        <v>262</v>
      </c>
      <c r="B18" s="60" t="s">
        <v>273</v>
      </c>
      <c r="C18" s="60" t="s">
        <v>272</v>
      </c>
      <c r="D18" s="138" t="s">
        <v>284</v>
      </c>
    </row>
    <row r="19" spans="1:4">
      <c r="A19" s="140" t="s">
        <v>308</v>
      </c>
      <c r="B19" s="60" t="s">
        <v>305</v>
      </c>
      <c r="C19" s="60" t="s">
        <v>306</v>
      </c>
      <c r="D19" s="132" t="s">
        <v>307</v>
      </c>
    </row>
    <row r="20" spans="1:4" ht="25.5">
      <c r="A20" s="131" t="s">
        <v>198</v>
      </c>
      <c r="B20" s="60" t="s">
        <v>207</v>
      </c>
      <c r="C20" s="60" t="s">
        <v>211</v>
      </c>
      <c r="D20" s="132" t="s">
        <v>474</v>
      </c>
    </row>
    <row r="21" spans="1:4">
      <c r="A21" s="34"/>
      <c r="B21" s="34"/>
      <c r="C21" s="34"/>
    </row>
    <row r="22" spans="1:4">
      <c r="A22" s="56" t="s">
        <v>465</v>
      </c>
    </row>
    <row r="23" spans="1:4">
      <c r="A23" s="49" t="s">
        <v>466</v>
      </c>
    </row>
    <row r="24" spans="1:4">
      <c r="A24" s="133" t="s">
        <v>471</v>
      </c>
    </row>
    <row r="25" spans="1:4">
      <c r="A25" s="134" t="s">
        <v>472</v>
      </c>
    </row>
    <row r="26" spans="1:4">
      <c r="A26" s="163" t="s">
        <v>467</v>
      </c>
    </row>
    <row r="27" spans="1:4">
      <c r="A27" s="136" t="s">
        <v>468</v>
      </c>
    </row>
  </sheetData>
  <mergeCells count="1">
    <mergeCell ref="A1:D1"/>
  </mergeCells>
  <hyperlinks>
    <hyperlink ref="A3" location="'Board of Guardians'!A1" display="Board of Guardians"/>
    <hyperlink ref="A5" location="FFMA!A1" display="FFMA"/>
    <hyperlink ref="A9" location="'Future Fund'!A1" display="Future Fund"/>
    <hyperlink ref="A7" location="Legislation!A1" display="Legislation"/>
    <hyperlink ref="A6" location="'Investment Managers'!A1" display="Investment Managers"/>
    <hyperlink ref="A20" location="'Relative Performance Data'!A1" display="Relative Performance Data"/>
    <hyperlink ref="A11" location="CPI!A1" display="CPI"/>
    <hyperlink ref="A18" location="'UBS Bank Bill Index'!A1" display="UBS Bank Bill Index"/>
    <hyperlink ref="A16" location="HHF!A1" display="HHF"/>
    <hyperlink ref="A14" location="EIF!A1" display="EIF"/>
    <hyperlink ref="A12" location="BAF!A1" display="BAF"/>
    <hyperlink ref="A13" location="'Projects - BAF'!A1" display="Projects - BAF"/>
    <hyperlink ref="A15" location="'Projects - EIF'!A1" display="Projects - EIF"/>
    <hyperlink ref="A17" location="'Projects - HHF'!A1" display="Projects - HHF"/>
    <hyperlink ref="A8" location="'Reports &amp; Key Documents'!A1" display="Reports &amp; Key Documents"/>
    <hyperlink ref="A19" location="'TAL &amp; UFL'!A1" display="TAL &amp; UFL"/>
    <hyperlink ref="A10" location="'Asset Allocation'!A1" display="Asset Allocation"/>
    <hyperlink ref="A4" location="'Contact Details'!A1" display="Contact Details"/>
  </hyperlinks>
  <printOptions horizontalCentered="1"/>
  <pageMargins left="0.31496062992125984" right="0.31496062992125984"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sheetPr codeName="Sheet12"/>
  <dimension ref="A1:D31"/>
  <sheetViews>
    <sheetView workbookViewId="0">
      <selection activeCell="C35" sqref="C35"/>
    </sheetView>
  </sheetViews>
  <sheetFormatPr defaultRowHeight="12.75"/>
  <cols>
    <col min="1" max="1" width="10.7109375" style="38" customWidth="1"/>
    <col min="2" max="2" width="8.140625" style="38" customWidth="1"/>
    <col min="3" max="3" width="25" style="38" customWidth="1"/>
    <col min="4" max="4" width="20" style="38" customWidth="1"/>
    <col min="5" max="16384" width="9.140625" style="38"/>
  </cols>
  <sheetData>
    <row r="1" spans="1:4" ht="31.5" customHeight="1">
      <c r="A1" s="269" t="s">
        <v>256</v>
      </c>
      <c r="B1" s="269"/>
      <c r="C1" s="269"/>
      <c r="D1" s="269"/>
    </row>
    <row r="2" spans="1:4" ht="27" customHeight="1">
      <c r="A2" s="270" t="s">
        <v>23</v>
      </c>
      <c r="B2" s="270" t="s">
        <v>213</v>
      </c>
      <c r="C2" s="40" t="s">
        <v>253</v>
      </c>
      <c r="D2" s="272" t="s">
        <v>255</v>
      </c>
    </row>
    <row r="3" spans="1:4" ht="35.25" customHeight="1">
      <c r="A3" s="270"/>
      <c r="B3" s="270"/>
      <c r="C3" s="40" t="s">
        <v>254</v>
      </c>
      <c r="D3" s="273"/>
    </row>
    <row r="4" spans="1:4">
      <c r="A4" s="35" t="s">
        <v>31</v>
      </c>
      <c r="B4" s="35">
        <v>1</v>
      </c>
      <c r="C4" s="48">
        <v>3</v>
      </c>
      <c r="D4" s="48">
        <v>149.80000000000001</v>
      </c>
    </row>
    <row r="5" spans="1:4">
      <c r="A5" s="42" t="s">
        <v>31</v>
      </c>
      <c r="B5" s="42">
        <v>2</v>
      </c>
      <c r="C5" s="48">
        <v>2.8</v>
      </c>
      <c r="D5" s="48">
        <v>150.6</v>
      </c>
    </row>
    <row r="6" spans="1:4">
      <c r="A6" s="42" t="s">
        <v>31</v>
      </c>
      <c r="B6" s="42">
        <v>3</v>
      </c>
      <c r="C6" s="48">
        <v>3</v>
      </c>
      <c r="D6" s="48">
        <v>151.9</v>
      </c>
    </row>
    <row r="7" spans="1:4">
      <c r="A7" s="49" t="s">
        <v>31</v>
      </c>
      <c r="B7" s="49">
        <v>4</v>
      </c>
      <c r="C7" s="50">
        <v>4</v>
      </c>
      <c r="D7" s="50">
        <v>154.30000000000001</v>
      </c>
    </row>
    <row r="8" spans="1:4">
      <c r="A8" s="42" t="s">
        <v>11</v>
      </c>
      <c r="B8" s="42">
        <v>1</v>
      </c>
      <c r="C8" s="48">
        <v>3.9</v>
      </c>
      <c r="D8" s="48">
        <v>155.69999999999999</v>
      </c>
    </row>
    <row r="9" spans="1:4">
      <c r="A9" s="42" t="s">
        <v>11</v>
      </c>
      <c r="B9" s="42">
        <v>2</v>
      </c>
      <c r="C9" s="48">
        <v>3.3</v>
      </c>
      <c r="D9" s="48">
        <v>155.5</v>
      </c>
    </row>
    <row r="10" spans="1:4">
      <c r="A10" s="42" t="s">
        <v>11</v>
      </c>
      <c r="B10" s="42">
        <v>3</v>
      </c>
      <c r="C10" s="48">
        <v>2.4</v>
      </c>
      <c r="D10" s="48">
        <v>155.6</v>
      </c>
    </row>
    <row r="11" spans="1:4">
      <c r="A11" s="49" t="s">
        <v>11</v>
      </c>
      <c r="B11" s="49">
        <v>4</v>
      </c>
      <c r="C11" s="50">
        <v>2.1</v>
      </c>
      <c r="D11" s="50">
        <v>157.5</v>
      </c>
    </row>
    <row r="12" spans="1:4">
      <c r="A12" s="40" t="s">
        <v>12</v>
      </c>
      <c r="B12" s="42">
        <v>1</v>
      </c>
      <c r="C12" s="48">
        <v>1.9</v>
      </c>
      <c r="D12" s="48">
        <v>158.6</v>
      </c>
    </row>
    <row r="13" spans="1:4">
      <c r="A13" s="40" t="s">
        <v>12</v>
      </c>
      <c r="B13" s="42">
        <v>2</v>
      </c>
      <c r="C13" s="48">
        <v>3</v>
      </c>
      <c r="D13" s="48">
        <v>160.1</v>
      </c>
    </row>
    <row r="14" spans="1:4">
      <c r="A14" s="40" t="s">
        <v>12</v>
      </c>
      <c r="B14" s="42">
        <v>3</v>
      </c>
      <c r="C14" s="48">
        <v>4.2</v>
      </c>
      <c r="D14" s="48">
        <v>162.19999999999999</v>
      </c>
    </row>
    <row r="15" spans="1:4">
      <c r="A15" s="51" t="s">
        <v>12</v>
      </c>
      <c r="B15" s="51">
        <v>4</v>
      </c>
      <c r="C15" s="50">
        <v>4.5</v>
      </c>
      <c r="D15" s="50">
        <v>164.6</v>
      </c>
    </row>
    <row r="16" spans="1:4">
      <c r="A16" s="40" t="s">
        <v>13</v>
      </c>
      <c r="B16" s="40">
        <v>1</v>
      </c>
      <c r="C16" s="48">
        <v>5</v>
      </c>
      <c r="D16" s="48">
        <v>166.5</v>
      </c>
    </row>
    <row r="17" spans="1:4">
      <c r="A17" s="40" t="s">
        <v>13</v>
      </c>
      <c r="B17" s="40">
        <v>2</v>
      </c>
      <c r="C17" s="48">
        <v>3.7</v>
      </c>
      <c r="D17" s="48">
        <v>166</v>
      </c>
    </row>
    <row r="18" spans="1:4">
      <c r="A18" s="40" t="s">
        <v>13</v>
      </c>
      <c r="B18" s="40">
        <v>3</v>
      </c>
      <c r="C18" s="48">
        <v>2.5</v>
      </c>
      <c r="D18" s="48">
        <v>166.2</v>
      </c>
    </row>
    <row r="19" spans="1:4">
      <c r="A19" s="51" t="s">
        <v>13</v>
      </c>
      <c r="B19" s="51">
        <v>4</v>
      </c>
      <c r="C19" s="50">
        <v>1.5</v>
      </c>
      <c r="D19" s="50">
        <v>167</v>
      </c>
    </row>
    <row r="20" spans="1:4">
      <c r="A20" s="40" t="s">
        <v>14</v>
      </c>
      <c r="B20" s="40">
        <v>1</v>
      </c>
      <c r="C20" s="48">
        <v>1.3</v>
      </c>
      <c r="D20" s="48">
        <v>168.6</v>
      </c>
    </row>
    <row r="21" spans="1:4">
      <c r="A21" s="40" t="s">
        <v>14</v>
      </c>
      <c r="B21" s="40">
        <v>2</v>
      </c>
      <c r="C21" s="48">
        <v>2.1</v>
      </c>
      <c r="D21" s="48">
        <v>169.5</v>
      </c>
    </row>
    <row r="22" spans="1:4">
      <c r="A22" s="40" t="s">
        <v>14</v>
      </c>
      <c r="B22" s="40">
        <v>3</v>
      </c>
      <c r="C22" s="48">
        <v>2.9</v>
      </c>
      <c r="D22" s="48">
        <v>171</v>
      </c>
    </row>
    <row r="23" spans="1:4">
      <c r="A23" s="51" t="s">
        <v>14</v>
      </c>
      <c r="B23" s="51">
        <v>4</v>
      </c>
      <c r="C23" s="50">
        <v>3.1</v>
      </c>
      <c r="D23" s="50">
        <v>172.1</v>
      </c>
    </row>
    <row r="24" spans="1:4">
      <c r="A24" s="40" t="s">
        <v>231</v>
      </c>
      <c r="B24" s="40">
        <v>1</v>
      </c>
      <c r="C24" s="42">
        <v>2.8</v>
      </c>
      <c r="D24" s="52">
        <v>173.3</v>
      </c>
    </row>
    <row r="25" spans="1:4">
      <c r="A25" s="40" t="s">
        <v>231</v>
      </c>
      <c r="B25" s="40">
        <v>2</v>
      </c>
      <c r="C25" s="42">
        <v>2.7</v>
      </c>
      <c r="D25" s="52">
        <v>174</v>
      </c>
    </row>
    <row r="26" spans="1:4">
      <c r="A26" s="40" t="s">
        <v>231</v>
      </c>
      <c r="B26" s="40">
        <v>3</v>
      </c>
      <c r="C26" s="42">
        <v>3.3</v>
      </c>
      <c r="D26" s="52">
        <v>176.7</v>
      </c>
    </row>
    <row r="27" spans="1:4">
      <c r="A27" s="51" t="s">
        <v>231</v>
      </c>
      <c r="B27" s="51">
        <v>4</v>
      </c>
      <c r="C27" s="49">
        <v>3.6</v>
      </c>
      <c r="D27" s="53">
        <v>178.3</v>
      </c>
    </row>
    <row r="29" spans="1:4" ht="60.75" customHeight="1">
      <c r="A29" s="271" t="s">
        <v>480</v>
      </c>
      <c r="B29" s="271"/>
      <c r="C29" s="55">
        <f>(((1+C15/100)*(1+C19/100)*(1+C23/100)*(1+C27/100))^(1/4)-1)*100</f>
        <v>3.1692297946131598</v>
      </c>
    </row>
    <row r="31" spans="1:4">
      <c r="A31" s="46" t="s">
        <v>85</v>
      </c>
    </row>
  </sheetData>
  <mergeCells count="5">
    <mergeCell ref="A1:D1"/>
    <mergeCell ref="A2:A3"/>
    <mergeCell ref="B2:B3"/>
    <mergeCell ref="A29:B29"/>
    <mergeCell ref="D2:D3"/>
  </mergeCells>
  <hyperlinks>
    <hyperlink ref="A31" location="Contents!A1" display="Back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13">
    <pageSetUpPr fitToPage="1"/>
  </sheetPr>
  <dimension ref="A1:G37"/>
  <sheetViews>
    <sheetView topLeftCell="A22" zoomScale="130" zoomScaleNormal="130" workbookViewId="0">
      <selection activeCell="B7" sqref="B7:C7"/>
    </sheetView>
  </sheetViews>
  <sheetFormatPr defaultRowHeight="12"/>
  <cols>
    <col min="1" max="1" width="12" style="68" customWidth="1"/>
    <col min="2" max="2" width="21.5703125" style="68" customWidth="1"/>
    <col min="3" max="3" width="17.42578125" style="68" customWidth="1"/>
    <col min="4" max="4" width="14.140625" style="68" customWidth="1"/>
    <col min="5" max="5" width="13" style="68" customWidth="1"/>
    <col min="6" max="6" width="11.7109375" style="68" customWidth="1"/>
    <col min="7" max="7" width="3.140625" style="68" customWidth="1"/>
    <col min="8" max="16384" width="9.140625" style="68"/>
  </cols>
  <sheetData>
    <row r="1" spans="1:4" ht="30.75" customHeight="1">
      <c r="A1" s="274" t="s">
        <v>67</v>
      </c>
      <c r="B1" s="274"/>
      <c r="C1" s="274"/>
    </row>
    <row r="2" spans="1:4" ht="30" customHeight="1">
      <c r="A2" s="219" t="s">
        <v>96</v>
      </c>
      <c r="B2" s="219"/>
      <c r="C2" s="219"/>
      <c r="D2" s="219"/>
    </row>
    <row r="3" spans="1:4">
      <c r="A3" s="72" t="s">
        <v>1</v>
      </c>
      <c r="B3" s="281" t="s">
        <v>86</v>
      </c>
      <c r="C3" s="281"/>
      <c r="D3" s="72" t="s">
        <v>349</v>
      </c>
    </row>
    <row r="4" spans="1:4">
      <c r="A4" s="118">
        <v>39814</v>
      </c>
      <c r="B4" s="279" t="s">
        <v>87</v>
      </c>
      <c r="C4" s="279"/>
      <c r="D4" s="119" t="s">
        <v>354</v>
      </c>
    </row>
    <row r="5" spans="1:4">
      <c r="A5" s="118">
        <v>39820</v>
      </c>
      <c r="B5" s="279" t="s">
        <v>88</v>
      </c>
      <c r="C5" s="279"/>
      <c r="D5" s="120">
        <v>53626</v>
      </c>
    </row>
    <row r="6" spans="1:4">
      <c r="A6" s="118">
        <v>39976</v>
      </c>
      <c r="B6" s="279" t="s">
        <v>89</v>
      </c>
      <c r="C6" s="279"/>
      <c r="D6" s="119" t="s">
        <v>350</v>
      </c>
    </row>
    <row r="7" spans="1:4">
      <c r="A7" s="118">
        <v>39990</v>
      </c>
      <c r="B7" s="279" t="s">
        <v>90</v>
      </c>
      <c r="C7" s="279"/>
      <c r="D7" s="119" t="s">
        <v>351</v>
      </c>
    </row>
    <row r="8" spans="1:4" ht="32.25" customHeight="1">
      <c r="A8" s="118">
        <v>40315</v>
      </c>
      <c r="B8" s="279" t="s">
        <v>352</v>
      </c>
      <c r="C8" s="279"/>
      <c r="D8" s="119" t="s">
        <v>355</v>
      </c>
    </row>
    <row r="9" spans="1:4" ht="32.25" customHeight="1">
      <c r="A9" s="118">
        <v>40534</v>
      </c>
      <c r="B9" s="279" t="s">
        <v>353</v>
      </c>
      <c r="C9" s="279"/>
      <c r="D9" s="119" t="s">
        <v>356</v>
      </c>
    </row>
    <row r="10" spans="1:4" ht="33.75" customHeight="1">
      <c r="A10" s="278" t="s">
        <v>357</v>
      </c>
      <c r="B10" s="278"/>
      <c r="C10" s="278"/>
      <c r="D10" s="278"/>
    </row>
    <row r="11" spans="1:4">
      <c r="A11" s="78"/>
      <c r="B11" s="121"/>
      <c r="C11" s="78"/>
    </row>
    <row r="12" spans="1:4" ht="20.25" customHeight="1">
      <c r="A12" s="219" t="s">
        <v>483</v>
      </c>
      <c r="B12" s="219"/>
      <c r="C12" s="219"/>
    </row>
    <row r="13" spans="1:4" ht="15" customHeight="1">
      <c r="A13" s="280" t="s">
        <v>361</v>
      </c>
      <c r="B13" s="280"/>
      <c r="C13" s="69" t="s">
        <v>445</v>
      </c>
    </row>
    <row r="14" spans="1:4" ht="15" customHeight="1">
      <c r="A14" s="280" t="s">
        <v>363</v>
      </c>
      <c r="B14" s="280"/>
      <c r="C14" s="69" t="s">
        <v>482</v>
      </c>
    </row>
    <row r="15" spans="1:4" ht="15" customHeight="1">
      <c r="A15" s="280" t="s">
        <v>362</v>
      </c>
      <c r="B15" s="280"/>
      <c r="C15" s="69" t="s">
        <v>484</v>
      </c>
    </row>
    <row r="16" spans="1:4" ht="15" customHeight="1">
      <c r="A16" s="280" t="s">
        <v>366</v>
      </c>
      <c r="B16" s="280"/>
      <c r="C16" s="69" t="s">
        <v>485</v>
      </c>
    </row>
    <row r="17" spans="1:7" ht="15" customHeight="1">
      <c r="A17" s="283" t="s">
        <v>364</v>
      </c>
      <c r="B17" s="283"/>
      <c r="C17" s="69" t="s">
        <v>486</v>
      </c>
    </row>
    <row r="18" spans="1:7" ht="15" customHeight="1">
      <c r="A18" s="280" t="s">
        <v>367</v>
      </c>
      <c r="B18" s="280"/>
      <c r="C18" s="69" t="s">
        <v>487</v>
      </c>
    </row>
    <row r="19" spans="1:7" ht="15" customHeight="1">
      <c r="A19" s="284" t="s">
        <v>488</v>
      </c>
      <c r="B19" s="285"/>
      <c r="C19" s="69" t="s">
        <v>489</v>
      </c>
    </row>
    <row r="20" spans="1:7" ht="15" customHeight="1">
      <c r="A20" s="282" t="s">
        <v>365</v>
      </c>
      <c r="B20" s="282"/>
      <c r="C20" s="122">
        <v>5.6000000000000001E-2</v>
      </c>
    </row>
    <row r="21" spans="1:7" ht="33.75" customHeight="1">
      <c r="A21" s="276" t="s">
        <v>490</v>
      </c>
      <c r="B21" s="276"/>
      <c r="C21" s="276"/>
      <c r="D21" s="276"/>
      <c r="E21" s="276"/>
      <c r="F21" s="123"/>
      <c r="G21" s="123"/>
    </row>
    <row r="22" spans="1:7" ht="30.75" customHeight="1">
      <c r="A22" s="277" t="s">
        <v>491</v>
      </c>
      <c r="B22" s="277"/>
      <c r="C22" s="277"/>
      <c r="D22" s="277"/>
      <c r="E22" s="277"/>
    </row>
    <row r="23" spans="1:7">
      <c r="A23" s="78"/>
      <c r="B23" s="121"/>
      <c r="C23" s="78"/>
    </row>
    <row r="24" spans="1:7" ht="20.25" customHeight="1">
      <c r="A24" s="219" t="s">
        <v>228</v>
      </c>
      <c r="B24" s="219"/>
      <c r="C24" s="219"/>
      <c r="D24" s="219"/>
      <c r="E24" s="219"/>
      <c r="F24" s="219"/>
    </row>
    <row r="25" spans="1:7" ht="36">
      <c r="A25" s="79" t="s">
        <v>23</v>
      </c>
      <c r="B25" s="79" t="s">
        <v>213</v>
      </c>
      <c r="C25" s="79" t="s">
        <v>232</v>
      </c>
      <c r="D25" s="79" t="s">
        <v>233</v>
      </c>
      <c r="E25" s="79" t="s">
        <v>234</v>
      </c>
      <c r="F25" s="124" t="s">
        <v>235</v>
      </c>
    </row>
    <row r="26" spans="1:7">
      <c r="A26" s="70" t="s">
        <v>13</v>
      </c>
      <c r="B26" s="70">
        <v>3</v>
      </c>
      <c r="C26" s="71">
        <v>2.4910000000000001</v>
      </c>
      <c r="D26" s="70" t="s">
        <v>226</v>
      </c>
      <c r="E26" s="275">
        <v>3.5</v>
      </c>
      <c r="F26" s="275" t="s">
        <v>226</v>
      </c>
    </row>
    <row r="27" spans="1:7">
      <c r="A27" s="70" t="s">
        <v>13</v>
      </c>
      <c r="B27" s="70">
        <v>4</v>
      </c>
      <c r="C27" s="71">
        <v>9.9499999999999993</v>
      </c>
      <c r="D27" s="70" t="s">
        <v>226</v>
      </c>
      <c r="E27" s="275"/>
      <c r="F27" s="275"/>
    </row>
    <row r="28" spans="1:7">
      <c r="A28" s="70" t="s">
        <v>14</v>
      </c>
      <c r="B28" s="70">
        <v>1</v>
      </c>
      <c r="C28" s="71">
        <v>10.022</v>
      </c>
      <c r="D28" s="70">
        <v>1</v>
      </c>
      <c r="E28" s="275">
        <v>4.5999999999999996</v>
      </c>
      <c r="F28" s="275">
        <v>4.2</v>
      </c>
    </row>
    <row r="29" spans="1:7">
      <c r="A29" s="70" t="s">
        <v>14</v>
      </c>
      <c r="B29" s="70">
        <v>2</v>
      </c>
      <c r="C29" s="71">
        <v>10.135999999999999</v>
      </c>
      <c r="D29" s="70">
        <v>1.1000000000000001</v>
      </c>
      <c r="E29" s="275"/>
      <c r="F29" s="275"/>
    </row>
    <row r="30" spans="1:7">
      <c r="A30" s="70" t="s">
        <v>14</v>
      </c>
      <c r="B30" s="70">
        <v>3</v>
      </c>
      <c r="C30" s="71">
        <v>10.138</v>
      </c>
      <c r="D30" s="70">
        <v>1.3</v>
      </c>
      <c r="E30" s="275"/>
      <c r="F30" s="275"/>
    </row>
    <row r="31" spans="1:7">
      <c r="A31" s="70" t="s">
        <v>14</v>
      </c>
      <c r="B31" s="70">
        <v>4</v>
      </c>
      <c r="C31" s="125">
        <v>9.7629999999999999</v>
      </c>
      <c r="D31" s="74">
        <v>1.1000000000000001</v>
      </c>
      <c r="E31" s="275"/>
      <c r="F31" s="275"/>
    </row>
    <row r="32" spans="1:7">
      <c r="A32" s="70" t="s">
        <v>231</v>
      </c>
      <c r="B32" s="70">
        <v>1</v>
      </c>
      <c r="C32" s="125">
        <v>9.4749999999999996</v>
      </c>
      <c r="D32" s="74">
        <v>1.4</v>
      </c>
      <c r="E32" s="275">
        <v>5.6</v>
      </c>
      <c r="F32" s="275">
        <v>5.3</v>
      </c>
    </row>
    <row r="33" spans="1:6">
      <c r="A33" s="70" t="s">
        <v>231</v>
      </c>
      <c r="B33" s="70">
        <v>2</v>
      </c>
      <c r="C33" s="125">
        <v>8.7579999999999991</v>
      </c>
      <c r="D33" s="74">
        <v>1.4</v>
      </c>
      <c r="E33" s="275"/>
      <c r="F33" s="275"/>
    </row>
    <row r="34" spans="1:6">
      <c r="A34" s="70" t="s">
        <v>231</v>
      </c>
      <c r="B34" s="70">
        <v>3</v>
      </c>
      <c r="C34" s="125">
        <v>8.6080000000000005</v>
      </c>
      <c r="D34" s="74">
        <v>1.4</v>
      </c>
      <c r="E34" s="275"/>
      <c r="F34" s="275"/>
    </row>
    <row r="35" spans="1:6">
      <c r="A35" s="70" t="s">
        <v>231</v>
      </c>
      <c r="B35" s="70">
        <v>4</v>
      </c>
      <c r="C35" s="125">
        <v>8.1999999999999993</v>
      </c>
      <c r="D35" s="74">
        <v>1.4</v>
      </c>
      <c r="E35" s="275"/>
      <c r="F35" s="275"/>
    </row>
    <row r="37" spans="1:6">
      <c r="A37" s="75" t="s">
        <v>85</v>
      </c>
    </row>
  </sheetData>
  <mergeCells count="28">
    <mergeCell ref="A20:B20"/>
    <mergeCell ref="A12:C12"/>
    <mergeCell ref="A17:B17"/>
    <mergeCell ref="A14:B14"/>
    <mergeCell ref="A15:B15"/>
    <mergeCell ref="A16:B16"/>
    <mergeCell ref="A19:B19"/>
    <mergeCell ref="B4:C4"/>
    <mergeCell ref="B5:C5"/>
    <mergeCell ref="B6:C6"/>
    <mergeCell ref="B7:C7"/>
    <mergeCell ref="A18:B18"/>
    <mergeCell ref="A1:C1"/>
    <mergeCell ref="E26:E27"/>
    <mergeCell ref="A24:F24"/>
    <mergeCell ref="F28:F31"/>
    <mergeCell ref="E32:E35"/>
    <mergeCell ref="F32:F35"/>
    <mergeCell ref="F26:F27"/>
    <mergeCell ref="E28:E31"/>
    <mergeCell ref="A21:E21"/>
    <mergeCell ref="A22:E22"/>
    <mergeCell ref="A2:D2"/>
    <mergeCell ref="A10:D10"/>
    <mergeCell ref="B8:C8"/>
    <mergeCell ref="B9:C9"/>
    <mergeCell ref="A13:B13"/>
    <mergeCell ref="B3:C3"/>
  </mergeCells>
  <hyperlinks>
    <hyperlink ref="A37" location="Contents!A1" display="Back to contents"/>
  </hyperlink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sheetPr codeName="Sheet14">
    <pageSetUpPr fitToPage="1"/>
  </sheetPr>
  <dimension ref="A1:G31"/>
  <sheetViews>
    <sheetView topLeftCell="A13" zoomScale="130" zoomScaleNormal="130" workbookViewId="0">
      <selection activeCell="E41" sqref="E41"/>
    </sheetView>
  </sheetViews>
  <sheetFormatPr defaultRowHeight="12.75"/>
  <cols>
    <col min="1" max="1" width="12" style="34" customWidth="1"/>
    <col min="2" max="2" width="24" style="34" customWidth="1"/>
    <col min="3" max="3" width="17" style="34" customWidth="1"/>
    <col min="4" max="4" width="13" style="34" customWidth="1"/>
    <col min="5" max="5" width="12.85546875" style="34" customWidth="1"/>
    <col min="6" max="6" width="11.140625" style="34" customWidth="1"/>
    <col min="7" max="16384" width="9.140625" style="34"/>
  </cols>
  <sheetData>
    <row r="1" spans="1:7" ht="33" customHeight="1">
      <c r="A1" s="274" t="s">
        <v>68</v>
      </c>
      <c r="B1" s="274"/>
      <c r="C1" s="274"/>
    </row>
    <row r="2" spans="1:7" ht="39.75" customHeight="1">
      <c r="A2" s="204" t="s">
        <v>97</v>
      </c>
      <c r="B2" s="204"/>
      <c r="C2" s="204"/>
      <c r="D2" s="204"/>
    </row>
    <row r="3" spans="1:7">
      <c r="A3" s="44" t="s">
        <v>1</v>
      </c>
      <c r="B3" s="292" t="s">
        <v>86</v>
      </c>
      <c r="C3" s="292"/>
      <c r="D3" s="44" t="s">
        <v>349</v>
      </c>
    </row>
    <row r="4" spans="1:7">
      <c r="A4" s="57">
        <v>39814</v>
      </c>
      <c r="B4" s="270" t="s">
        <v>94</v>
      </c>
      <c r="C4" s="270"/>
      <c r="D4" s="64" t="s">
        <v>358</v>
      </c>
    </row>
    <row r="6" spans="1:7" ht="33" customHeight="1">
      <c r="A6" s="205" t="s">
        <v>492</v>
      </c>
      <c r="B6" s="206"/>
      <c r="C6" s="207"/>
      <c r="D6" s="38"/>
      <c r="E6" s="38"/>
      <c r="F6" s="38"/>
      <c r="G6" s="38"/>
    </row>
    <row r="7" spans="1:7">
      <c r="A7" s="288" t="s">
        <v>361</v>
      </c>
      <c r="B7" s="289"/>
      <c r="C7" s="40" t="s">
        <v>446</v>
      </c>
      <c r="D7" s="38"/>
      <c r="E7" s="38"/>
      <c r="F7" s="38"/>
      <c r="G7" s="38"/>
    </row>
    <row r="8" spans="1:7" ht="15" customHeight="1">
      <c r="A8" s="288" t="s">
        <v>363</v>
      </c>
      <c r="B8" s="289"/>
      <c r="C8" s="40" t="s">
        <v>447</v>
      </c>
      <c r="D8" s="38"/>
      <c r="E8" s="38"/>
      <c r="F8" s="38"/>
      <c r="G8" s="38"/>
    </row>
    <row r="9" spans="1:7" ht="15" customHeight="1">
      <c r="A9" s="288" t="s">
        <v>362</v>
      </c>
      <c r="B9" s="289"/>
      <c r="C9" s="47" t="s">
        <v>493</v>
      </c>
      <c r="D9" s="38"/>
      <c r="E9" s="38"/>
      <c r="F9" s="38"/>
      <c r="G9" s="38"/>
    </row>
    <row r="10" spans="1:7" ht="15" customHeight="1">
      <c r="A10" s="288" t="s">
        <v>366</v>
      </c>
      <c r="B10" s="289"/>
      <c r="C10" s="47" t="s">
        <v>494</v>
      </c>
      <c r="D10" s="38"/>
      <c r="E10" s="38"/>
      <c r="F10" s="38"/>
      <c r="G10" s="38"/>
    </row>
    <row r="11" spans="1:7" ht="15" customHeight="1">
      <c r="A11" s="286" t="s">
        <v>364</v>
      </c>
      <c r="B11" s="287"/>
      <c r="C11" s="47" t="s">
        <v>495</v>
      </c>
      <c r="D11" s="38"/>
      <c r="E11" s="38"/>
      <c r="F11" s="38"/>
      <c r="G11" s="38"/>
    </row>
    <row r="12" spans="1:7" ht="15" customHeight="1">
      <c r="A12" s="288" t="s">
        <v>367</v>
      </c>
      <c r="B12" s="289"/>
      <c r="C12" s="47" t="s">
        <v>496</v>
      </c>
      <c r="D12" s="38"/>
      <c r="E12" s="38"/>
      <c r="F12" s="38"/>
      <c r="G12" s="38"/>
    </row>
    <row r="13" spans="1:7" ht="15" customHeight="1">
      <c r="A13" s="288" t="s">
        <v>488</v>
      </c>
      <c r="B13" s="289"/>
      <c r="C13" s="47" t="s">
        <v>497</v>
      </c>
      <c r="D13" s="38"/>
      <c r="E13" s="38"/>
      <c r="F13" s="38"/>
      <c r="G13" s="38"/>
    </row>
    <row r="14" spans="1:7">
      <c r="A14" s="290" t="s">
        <v>365</v>
      </c>
      <c r="B14" s="291"/>
      <c r="C14" s="61">
        <v>5.6000000000000001E-2</v>
      </c>
      <c r="D14" s="38"/>
      <c r="E14" s="38"/>
      <c r="F14" s="38"/>
      <c r="G14" s="38"/>
    </row>
    <row r="15" spans="1:7" ht="38.25" customHeight="1">
      <c r="A15" s="293" t="s">
        <v>503</v>
      </c>
      <c r="B15" s="293"/>
      <c r="C15" s="293"/>
      <c r="D15" s="293"/>
      <c r="E15" s="293"/>
      <c r="F15" s="62"/>
      <c r="G15" s="62"/>
    </row>
    <row r="16" spans="1:7" ht="29.25" customHeight="1">
      <c r="A16" s="294" t="s">
        <v>491</v>
      </c>
      <c r="B16" s="294"/>
      <c r="C16" s="294"/>
      <c r="D16" s="294"/>
      <c r="E16" s="294"/>
      <c r="F16" s="38"/>
      <c r="G16" s="38"/>
    </row>
    <row r="18" spans="1:7">
      <c r="A18" s="205" t="s">
        <v>229</v>
      </c>
      <c r="B18" s="206"/>
      <c r="C18" s="206"/>
      <c r="D18" s="206"/>
      <c r="E18" s="206"/>
      <c r="F18" s="207"/>
    </row>
    <row r="19" spans="1:7" ht="38.25">
      <c r="A19" s="39" t="s">
        <v>23</v>
      </c>
      <c r="B19" s="39" t="s">
        <v>213</v>
      </c>
      <c r="C19" s="39" t="s">
        <v>232</v>
      </c>
      <c r="D19" s="39" t="s">
        <v>233</v>
      </c>
      <c r="E19" s="39" t="s">
        <v>234</v>
      </c>
      <c r="F19" s="63" t="s">
        <v>235</v>
      </c>
    </row>
    <row r="20" spans="1:7">
      <c r="A20" s="42" t="s">
        <v>13</v>
      </c>
      <c r="B20" s="42">
        <v>3</v>
      </c>
      <c r="C20" s="42">
        <v>6.5460000000000003</v>
      </c>
      <c r="D20" s="42" t="s">
        <v>226</v>
      </c>
      <c r="E20" s="42">
        <v>3.5</v>
      </c>
      <c r="F20" s="42" t="s">
        <v>226</v>
      </c>
      <c r="G20" s="36"/>
    </row>
    <row r="21" spans="1:7">
      <c r="A21" s="42" t="s">
        <v>13</v>
      </c>
      <c r="B21" s="42">
        <v>4</v>
      </c>
      <c r="C21" s="42">
        <v>6.49</v>
      </c>
      <c r="D21" s="42" t="s">
        <v>226</v>
      </c>
      <c r="E21" s="42"/>
      <c r="F21" s="42"/>
      <c r="G21" s="36"/>
    </row>
    <row r="22" spans="1:7">
      <c r="A22" s="42" t="s">
        <v>14</v>
      </c>
      <c r="B22" s="42">
        <v>1</v>
      </c>
      <c r="C22" s="42">
        <v>6.53</v>
      </c>
      <c r="D22" s="42">
        <v>1</v>
      </c>
      <c r="E22" s="272">
        <v>4.5999999999999996</v>
      </c>
      <c r="F22" s="272">
        <v>4.2</v>
      </c>
      <c r="G22" s="36"/>
    </row>
    <row r="23" spans="1:7">
      <c r="A23" s="42" t="s">
        <v>14</v>
      </c>
      <c r="B23" s="42">
        <v>2</v>
      </c>
      <c r="C23" s="42">
        <v>5.9980000000000002</v>
      </c>
      <c r="D23" s="42">
        <v>1.1000000000000001</v>
      </c>
      <c r="E23" s="295"/>
      <c r="F23" s="295"/>
      <c r="G23" s="36"/>
    </row>
    <row r="24" spans="1:7">
      <c r="A24" s="42" t="s">
        <v>14</v>
      </c>
      <c r="B24" s="42">
        <v>3</v>
      </c>
      <c r="C24" s="42">
        <v>5.8680000000000003</v>
      </c>
      <c r="D24" s="42">
        <v>1.3</v>
      </c>
      <c r="E24" s="295"/>
      <c r="F24" s="295"/>
      <c r="G24" s="36"/>
    </row>
    <row r="25" spans="1:7">
      <c r="A25" s="42" t="s">
        <v>14</v>
      </c>
      <c r="B25" s="42">
        <v>4</v>
      </c>
      <c r="C25" s="42">
        <v>5.516</v>
      </c>
      <c r="D25" s="42">
        <v>1.1000000000000001</v>
      </c>
      <c r="E25" s="273"/>
      <c r="F25" s="273"/>
      <c r="G25" s="36"/>
    </row>
    <row r="26" spans="1:7">
      <c r="A26" s="42" t="s">
        <v>231</v>
      </c>
      <c r="B26" s="42">
        <v>1</v>
      </c>
      <c r="C26" s="42">
        <v>5.5220000000000002</v>
      </c>
      <c r="D26" s="42">
        <v>1.4</v>
      </c>
      <c r="E26" s="272">
        <v>5.6</v>
      </c>
      <c r="F26" s="272">
        <v>5.3</v>
      </c>
      <c r="G26" s="36"/>
    </row>
    <row r="27" spans="1:7">
      <c r="A27" s="42" t="s">
        <v>231</v>
      </c>
      <c r="B27" s="42">
        <v>2</v>
      </c>
      <c r="C27" s="42">
        <v>5.3460000000000001</v>
      </c>
      <c r="D27" s="42">
        <v>1.4</v>
      </c>
      <c r="E27" s="295"/>
      <c r="F27" s="295"/>
      <c r="G27" s="36"/>
    </row>
    <row r="28" spans="1:7">
      <c r="A28" s="42" t="s">
        <v>231</v>
      </c>
      <c r="B28" s="42">
        <v>3</v>
      </c>
      <c r="C28" s="42">
        <v>5.2460000000000004</v>
      </c>
      <c r="D28" s="42">
        <v>1.5</v>
      </c>
      <c r="E28" s="295"/>
      <c r="F28" s="295"/>
      <c r="G28" s="36"/>
    </row>
    <row r="29" spans="1:7">
      <c r="A29" s="42" t="s">
        <v>231</v>
      </c>
      <c r="B29" s="42">
        <v>4</v>
      </c>
      <c r="C29" s="42">
        <v>4.9039999999999999</v>
      </c>
      <c r="D29" s="42">
        <v>1.4</v>
      </c>
      <c r="E29" s="273"/>
      <c r="F29" s="273"/>
      <c r="G29" s="36"/>
    </row>
    <row r="30" spans="1:7">
      <c r="A30" s="36"/>
      <c r="B30" s="36"/>
      <c r="C30" s="36"/>
      <c r="D30" s="36"/>
      <c r="E30" s="36"/>
      <c r="F30" s="36"/>
      <c r="G30" s="36"/>
    </row>
    <row r="31" spans="1:7">
      <c r="A31" s="46" t="s">
        <v>85</v>
      </c>
    </row>
  </sheetData>
  <mergeCells count="20">
    <mergeCell ref="A15:E15"/>
    <mergeCell ref="A16:E16"/>
    <mergeCell ref="A18:F18"/>
    <mergeCell ref="E26:E29"/>
    <mergeCell ref="F26:F29"/>
    <mergeCell ref="E22:E25"/>
    <mergeCell ref="F22:F25"/>
    <mergeCell ref="A11:B11"/>
    <mergeCell ref="A12:B12"/>
    <mergeCell ref="A14:B14"/>
    <mergeCell ref="A13:B13"/>
    <mergeCell ref="A1:C1"/>
    <mergeCell ref="A2:D2"/>
    <mergeCell ref="B3:C3"/>
    <mergeCell ref="B4:C4"/>
    <mergeCell ref="A6:C6"/>
    <mergeCell ref="A7:B7"/>
    <mergeCell ref="A8:B8"/>
    <mergeCell ref="A9:B9"/>
    <mergeCell ref="A10:B10"/>
  </mergeCells>
  <hyperlinks>
    <hyperlink ref="A31" location="Contents!A1" display="Back to contents"/>
  </hyperlink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sheetPr codeName="Sheet15">
    <pageSetUpPr fitToPage="1"/>
  </sheetPr>
  <dimension ref="A1:F32"/>
  <sheetViews>
    <sheetView zoomScaleNormal="100" workbookViewId="0">
      <selection activeCell="J12" sqref="J12"/>
    </sheetView>
  </sheetViews>
  <sheetFormatPr defaultRowHeight="12.75"/>
  <cols>
    <col min="1" max="1" width="12" style="38" customWidth="1"/>
    <col min="2" max="2" width="24.28515625" style="38" customWidth="1"/>
    <col min="3" max="3" width="16" style="38" customWidth="1"/>
    <col min="4" max="4" width="13.42578125" style="38" customWidth="1"/>
    <col min="5" max="5" width="12.140625" style="38" customWidth="1"/>
    <col min="6" max="6" width="10.7109375" style="38" customWidth="1"/>
    <col min="7" max="16384" width="9.140625" style="38"/>
  </cols>
  <sheetData>
    <row r="1" spans="1:6" ht="34.5" customHeight="1">
      <c r="A1" s="274" t="s">
        <v>69</v>
      </c>
      <c r="B1" s="274"/>
      <c r="C1" s="274"/>
    </row>
    <row r="2" spans="1:6" ht="38.25" customHeight="1">
      <c r="A2" s="204" t="s">
        <v>98</v>
      </c>
      <c r="B2" s="204"/>
      <c r="C2" s="204"/>
      <c r="D2" s="204"/>
    </row>
    <row r="3" spans="1:6">
      <c r="A3" s="44" t="s">
        <v>1</v>
      </c>
      <c r="B3" s="292" t="s">
        <v>86</v>
      </c>
      <c r="C3" s="292"/>
      <c r="D3" s="44" t="s">
        <v>349</v>
      </c>
    </row>
    <row r="4" spans="1:6">
      <c r="A4" s="57">
        <v>39864</v>
      </c>
      <c r="B4" s="270" t="s">
        <v>95</v>
      </c>
      <c r="C4" s="270"/>
      <c r="D4" s="55" t="s">
        <v>359</v>
      </c>
    </row>
    <row r="5" spans="1:6">
      <c r="A5" s="57">
        <v>39976</v>
      </c>
      <c r="B5" s="270" t="s">
        <v>95</v>
      </c>
      <c r="C5" s="270"/>
      <c r="D5" s="55" t="s">
        <v>360</v>
      </c>
    </row>
    <row r="7" spans="1:6" ht="36.75" customHeight="1">
      <c r="A7" s="205" t="s">
        <v>492</v>
      </c>
      <c r="B7" s="206"/>
      <c r="C7" s="207"/>
    </row>
    <row r="8" spans="1:6">
      <c r="A8" s="288" t="s">
        <v>361</v>
      </c>
      <c r="B8" s="289"/>
      <c r="C8" s="40" t="s">
        <v>368</v>
      </c>
    </row>
    <row r="9" spans="1:6">
      <c r="A9" s="288" t="s">
        <v>363</v>
      </c>
      <c r="B9" s="289"/>
      <c r="C9" s="40" t="s">
        <v>448</v>
      </c>
    </row>
    <row r="10" spans="1:6">
      <c r="A10" s="288" t="s">
        <v>362</v>
      </c>
      <c r="B10" s="289"/>
      <c r="C10" s="47" t="s">
        <v>498</v>
      </c>
    </row>
    <row r="11" spans="1:6">
      <c r="A11" s="288" t="s">
        <v>366</v>
      </c>
      <c r="B11" s="289"/>
      <c r="C11" s="47" t="s">
        <v>499</v>
      </c>
    </row>
    <row r="12" spans="1:6">
      <c r="A12" s="286" t="s">
        <v>364</v>
      </c>
      <c r="B12" s="287"/>
      <c r="C12" s="47" t="s">
        <v>500</v>
      </c>
    </row>
    <row r="13" spans="1:6">
      <c r="A13" s="288" t="s">
        <v>367</v>
      </c>
      <c r="B13" s="289"/>
      <c r="C13" s="47" t="s">
        <v>501</v>
      </c>
    </row>
    <row r="14" spans="1:6">
      <c r="A14" s="288" t="s">
        <v>488</v>
      </c>
      <c r="B14" s="289"/>
      <c r="C14" s="47" t="s">
        <v>502</v>
      </c>
    </row>
    <row r="15" spans="1:6">
      <c r="A15" s="290" t="s">
        <v>365</v>
      </c>
      <c r="B15" s="291"/>
      <c r="C15" s="61">
        <v>5.6000000000000001E-2</v>
      </c>
    </row>
    <row r="16" spans="1:6" ht="36" customHeight="1">
      <c r="A16" s="293" t="s">
        <v>503</v>
      </c>
      <c r="B16" s="293"/>
      <c r="C16" s="293"/>
      <c r="D16" s="293"/>
      <c r="E16" s="293"/>
      <c r="F16" s="62"/>
    </row>
    <row r="17" spans="1:6" ht="32.25" customHeight="1">
      <c r="A17" s="294" t="s">
        <v>491</v>
      </c>
      <c r="B17" s="294"/>
      <c r="C17" s="294"/>
      <c r="D17" s="294"/>
      <c r="E17" s="294"/>
    </row>
    <row r="19" spans="1:6">
      <c r="A19" s="205" t="s">
        <v>230</v>
      </c>
      <c r="B19" s="206"/>
      <c r="C19" s="206"/>
      <c r="D19" s="206"/>
      <c r="E19" s="206"/>
      <c r="F19" s="207"/>
    </row>
    <row r="20" spans="1:6" ht="38.25">
      <c r="A20" s="39" t="s">
        <v>23</v>
      </c>
      <c r="B20" s="39" t="s">
        <v>213</v>
      </c>
      <c r="C20" s="39" t="s">
        <v>232</v>
      </c>
      <c r="D20" s="39" t="s">
        <v>233</v>
      </c>
      <c r="E20" s="39" t="s">
        <v>234</v>
      </c>
      <c r="F20" s="63" t="s">
        <v>235</v>
      </c>
    </row>
    <row r="21" spans="1:6">
      <c r="A21" s="42" t="s">
        <v>13</v>
      </c>
      <c r="B21" s="42">
        <v>3</v>
      </c>
      <c r="C21" s="42">
        <v>1.0029999999999999</v>
      </c>
      <c r="D21" s="42" t="s">
        <v>226</v>
      </c>
      <c r="E21" s="296">
        <v>3.5</v>
      </c>
      <c r="F21" s="296" t="s">
        <v>226</v>
      </c>
    </row>
    <row r="22" spans="1:6">
      <c r="A22" s="42" t="s">
        <v>13</v>
      </c>
      <c r="B22" s="42">
        <v>4</v>
      </c>
      <c r="C22" s="42">
        <v>4.8289999999999997</v>
      </c>
      <c r="D22" s="42" t="s">
        <v>226</v>
      </c>
      <c r="E22" s="296"/>
      <c r="F22" s="296"/>
    </row>
    <row r="23" spans="1:6">
      <c r="A23" s="42" t="s">
        <v>14</v>
      </c>
      <c r="B23" s="42">
        <v>1</v>
      </c>
      <c r="C23" s="42">
        <v>4.8780000000000001</v>
      </c>
      <c r="D23" s="42">
        <v>1.1000000000000001</v>
      </c>
      <c r="E23" s="296">
        <v>4.7</v>
      </c>
      <c r="F23" s="296">
        <v>4.2</v>
      </c>
    </row>
    <row r="24" spans="1:6">
      <c r="A24" s="42" t="s">
        <v>14</v>
      </c>
      <c r="B24" s="42">
        <v>2</v>
      </c>
      <c r="C24" s="42">
        <v>4.9020000000000001</v>
      </c>
      <c r="D24" s="42">
        <v>1.2</v>
      </c>
      <c r="E24" s="296"/>
      <c r="F24" s="296"/>
    </row>
    <row r="25" spans="1:6">
      <c r="A25" s="42" t="s">
        <v>14</v>
      </c>
      <c r="B25" s="42">
        <v>3</v>
      </c>
      <c r="C25" s="42">
        <v>4.8559999999999999</v>
      </c>
      <c r="D25" s="42">
        <v>1.3</v>
      </c>
      <c r="E25" s="296"/>
      <c r="F25" s="296"/>
    </row>
    <row r="26" spans="1:6">
      <c r="A26" s="42" t="s">
        <v>14</v>
      </c>
      <c r="B26" s="42">
        <v>4</v>
      </c>
      <c r="C26" s="42">
        <v>4.7359999999999998</v>
      </c>
      <c r="D26" s="42">
        <v>1.1000000000000001</v>
      </c>
      <c r="E26" s="296"/>
      <c r="F26" s="296"/>
    </row>
    <row r="27" spans="1:6">
      <c r="A27" s="42" t="s">
        <v>231</v>
      </c>
      <c r="B27" s="42">
        <v>1</v>
      </c>
      <c r="C27" s="42">
        <v>4.7149999999999999</v>
      </c>
      <c r="D27" s="42">
        <v>1.4</v>
      </c>
      <c r="E27" s="296">
        <v>5.6</v>
      </c>
      <c r="F27" s="296">
        <v>5.3</v>
      </c>
    </row>
    <row r="28" spans="1:6">
      <c r="A28" s="42" t="s">
        <v>231</v>
      </c>
      <c r="B28" s="42">
        <v>2</v>
      </c>
      <c r="C28" s="42">
        <v>4.6349999999999998</v>
      </c>
      <c r="D28" s="42">
        <v>1.4</v>
      </c>
      <c r="E28" s="296"/>
      <c r="F28" s="296"/>
    </row>
    <row r="29" spans="1:6">
      <c r="A29" s="42" t="s">
        <v>231</v>
      </c>
      <c r="B29" s="42">
        <v>3</v>
      </c>
      <c r="C29" s="42">
        <v>4.6740000000000004</v>
      </c>
      <c r="D29" s="42">
        <v>1.5</v>
      </c>
      <c r="E29" s="296"/>
      <c r="F29" s="296"/>
    </row>
    <row r="30" spans="1:6">
      <c r="A30" s="42" t="s">
        <v>231</v>
      </c>
      <c r="B30" s="42">
        <v>4</v>
      </c>
      <c r="C30" s="42">
        <v>4.3499999999999996</v>
      </c>
      <c r="D30" s="42">
        <v>1.3</v>
      </c>
      <c r="E30" s="296"/>
      <c r="F30" s="296"/>
    </row>
    <row r="31" spans="1:6">
      <c r="A31" s="36"/>
      <c r="B31" s="36"/>
      <c r="C31" s="36"/>
      <c r="D31" s="36"/>
      <c r="E31" s="36"/>
      <c r="F31" s="36"/>
    </row>
    <row r="32" spans="1:6">
      <c r="A32" s="46" t="s">
        <v>85</v>
      </c>
    </row>
  </sheetData>
  <mergeCells count="23">
    <mergeCell ref="A1:C1"/>
    <mergeCell ref="E27:E30"/>
    <mergeCell ref="E21:E22"/>
    <mergeCell ref="F21:F22"/>
    <mergeCell ref="E23:E26"/>
    <mergeCell ref="F23:F26"/>
    <mergeCell ref="F27:F30"/>
    <mergeCell ref="A19:F19"/>
    <mergeCell ref="B3:C3"/>
    <mergeCell ref="B4:C4"/>
    <mergeCell ref="B5:C5"/>
    <mergeCell ref="A2:D2"/>
    <mergeCell ref="A7:C7"/>
    <mergeCell ref="A8:B8"/>
    <mergeCell ref="A9:B9"/>
    <mergeCell ref="A10:B10"/>
    <mergeCell ref="A16:E16"/>
    <mergeCell ref="A17:E17"/>
    <mergeCell ref="A11:B11"/>
    <mergeCell ref="A12:B12"/>
    <mergeCell ref="A13:B13"/>
    <mergeCell ref="A15:B15"/>
    <mergeCell ref="A14:B14"/>
  </mergeCells>
  <hyperlinks>
    <hyperlink ref="A32" location="Contents!A1" display="Back to contents"/>
  </hyperlink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sheetPr codeName="Sheet11"/>
  <dimension ref="A1:D212"/>
  <sheetViews>
    <sheetView tabSelected="1" view="pageLayout" zoomScaleNormal="100" workbookViewId="0">
      <selection activeCell="B10" sqref="B10:C10"/>
    </sheetView>
  </sheetViews>
  <sheetFormatPr defaultRowHeight="15"/>
  <cols>
    <col min="1" max="1" width="4.85546875" style="172" customWidth="1"/>
    <col min="2" max="2" width="55.42578125" style="172" bestFit="1" customWidth="1"/>
    <col min="3" max="3" width="26.42578125" style="172" customWidth="1"/>
    <col min="4" max="4" width="16" style="172" customWidth="1"/>
    <col min="5" max="5" width="9.140625" style="172"/>
    <col min="6" max="6" width="9.140625" style="172" customWidth="1"/>
    <col min="7" max="16384" width="9.140625" style="172"/>
  </cols>
  <sheetData>
    <row r="1" spans="1:4" ht="30" customHeight="1">
      <c r="A1" s="307" t="s">
        <v>535</v>
      </c>
      <c r="B1" s="308"/>
      <c r="C1" s="308"/>
      <c r="D1" s="308"/>
    </row>
    <row r="2" spans="1:4" ht="15" customHeight="1">
      <c r="A2" s="309" t="s">
        <v>719</v>
      </c>
      <c r="B2" s="309"/>
      <c r="C2" s="309"/>
      <c r="D2" s="309"/>
    </row>
    <row r="3" spans="1:4" ht="30">
      <c r="A3" s="310"/>
      <c r="B3" s="310"/>
      <c r="C3" s="310"/>
      <c r="D3" s="171" t="s">
        <v>290</v>
      </c>
    </row>
    <row r="4" spans="1:4">
      <c r="A4" s="311" t="s">
        <v>532</v>
      </c>
      <c r="B4" s="311"/>
      <c r="C4" s="311"/>
      <c r="D4" s="175">
        <f>SUM(D5:D16)</f>
        <v>430.29999999999995</v>
      </c>
    </row>
    <row r="5" spans="1:4">
      <c r="A5" s="177"/>
      <c r="B5" s="300" t="s">
        <v>647</v>
      </c>
      <c r="C5" s="301"/>
      <c r="D5" s="173">
        <v>46.9</v>
      </c>
    </row>
    <row r="6" spans="1:4">
      <c r="A6" s="177"/>
      <c r="B6" s="300" t="s">
        <v>648</v>
      </c>
      <c r="C6" s="301"/>
      <c r="D6" s="173">
        <v>71</v>
      </c>
    </row>
    <row r="7" spans="1:4">
      <c r="A7" s="177"/>
      <c r="B7" s="300" t="s">
        <v>649</v>
      </c>
      <c r="C7" s="301"/>
      <c r="D7" s="173">
        <v>39.799999999999997</v>
      </c>
    </row>
    <row r="8" spans="1:4">
      <c r="A8" s="177"/>
      <c r="B8" s="300" t="s">
        <v>536</v>
      </c>
      <c r="C8" s="301"/>
      <c r="D8" s="173">
        <v>4.7</v>
      </c>
    </row>
    <row r="9" spans="1:4">
      <c r="A9" s="177"/>
      <c r="B9" s="312" t="s">
        <v>654</v>
      </c>
      <c r="C9" s="312"/>
      <c r="D9" s="173">
        <v>60</v>
      </c>
    </row>
    <row r="10" spans="1:4">
      <c r="A10" s="177"/>
      <c r="B10" s="312" t="s">
        <v>537</v>
      </c>
      <c r="C10" s="312"/>
      <c r="D10" s="173">
        <v>44.7</v>
      </c>
    </row>
    <row r="11" spans="1:4">
      <c r="A11" s="177"/>
      <c r="B11" s="312" t="s">
        <v>650</v>
      </c>
      <c r="C11" s="312"/>
      <c r="D11" s="173">
        <v>34.200000000000003</v>
      </c>
    </row>
    <row r="12" spans="1:4">
      <c r="A12" s="177"/>
      <c r="B12" s="312" t="s">
        <v>651</v>
      </c>
      <c r="C12" s="312"/>
      <c r="D12" s="173">
        <v>35</v>
      </c>
    </row>
    <row r="13" spans="1:4">
      <c r="A13" s="177"/>
      <c r="B13" s="313" t="s">
        <v>717</v>
      </c>
      <c r="C13" s="313"/>
      <c r="D13" s="173">
        <v>14</v>
      </c>
    </row>
    <row r="14" spans="1:4">
      <c r="A14" s="177"/>
      <c r="B14" s="312" t="s">
        <v>652</v>
      </c>
      <c r="C14" s="312"/>
      <c r="D14" s="173">
        <v>40</v>
      </c>
    </row>
    <row r="15" spans="1:4">
      <c r="A15" s="177"/>
      <c r="B15" s="312" t="s">
        <v>653</v>
      </c>
      <c r="C15" s="312"/>
      <c r="D15" s="173">
        <v>17.2</v>
      </c>
    </row>
    <row r="16" spans="1:4">
      <c r="A16" s="177"/>
      <c r="B16" s="312" t="s">
        <v>655</v>
      </c>
      <c r="C16" s="312"/>
      <c r="D16" s="173">
        <v>22.8</v>
      </c>
    </row>
    <row r="17" spans="1:4">
      <c r="A17" s="317"/>
      <c r="B17" s="318"/>
      <c r="C17" s="318"/>
      <c r="D17" s="318"/>
    </row>
    <row r="18" spans="1:4">
      <c r="A18" s="311" t="s">
        <v>533</v>
      </c>
      <c r="B18" s="311"/>
      <c r="C18" s="311"/>
      <c r="D18" s="175">
        <f>SUM(D19:D22)</f>
        <v>735.6</v>
      </c>
    </row>
    <row r="19" spans="1:4">
      <c r="A19" s="177"/>
      <c r="B19" s="300" t="s">
        <v>538</v>
      </c>
      <c r="C19" s="301"/>
      <c r="D19" s="173">
        <v>426.1</v>
      </c>
    </row>
    <row r="20" spans="1:4">
      <c r="A20" s="177"/>
      <c r="B20" s="300" t="s">
        <v>656</v>
      </c>
      <c r="C20" s="301"/>
      <c r="D20" s="173">
        <v>119.5</v>
      </c>
    </row>
    <row r="21" spans="1:4">
      <c r="A21" s="177"/>
      <c r="B21" s="300" t="s">
        <v>539</v>
      </c>
      <c r="C21" s="301"/>
      <c r="D21" s="173">
        <v>70</v>
      </c>
    </row>
    <row r="22" spans="1:4">
      <c r="A22" s="177"/>
      <c r="B22" s="300" t="s">
        <v>657</v>
      </c>
      <c r="C22" s="301"/>
      <c r="D22" s="173">
        <v>120</v>
      </c>
    </row>
    <row r="23" spans="1:4">
      <c r="A23" s="191"/>
      <c r="D23" s="192"/>
    </row>
    <row r="24" spans="1:4">
      <c r="A24" s="311" t="s">
        <v>291</v>
      </c>
      <c r="B24" s="311"/>
      <c r="C24" s="311"/>
      <c r="D24" s="175">
        <f>SUM(D25:D46)</f>
        <v>556.40600000000006</v>
      </c>
    </row>
    <row r="25" spans="1:4">
      <c r="A25" s="177"/>
      <c r="B25" s="300" t="s">
        <v>540</v>
      </c>
      <c r="C25" s="301"/>
      <c r="D25" s="173">
        <v>29.652000000000001</v>
      </c>
    </row>
    <row r="26" spans="1:4">
      <c r="A26" s="177"/>
      <c r="B26" s="300" t="s">
        <v>541</v>
      </c>
      <c r="C26" s="301"/>
      <c r="D26" s="173">
        <v>31.690999999999999</v>
      </c>
    </row>
    <row r="27" spans="1:4">
      <c r="A27" s="177"/>
      <c r="B27" s="300" t="s">
        <v>542</v>
      </c>
      <c r="C27" s="301"/>
      <c r="D27" s="173">
        <v>28.593</v>
      </c>
    </row>
    <row r="28" spans="1:4">
      <c r="A28" s="177"/>
      <c r="B28" s="300" t="s">
        <v>658</v>
      </c>
      <c r="C28" s="301"/>
      <c r="D28" s="173">
        <v>17.067</v>
      </c>
    </row>
    <row r="29" spans="1:4">
      <c r="A29" s="177"/>
      <c r="B29" s="300" t="s">
        <v>543</v>
      </c>
      <c r="C29" s="301"/>
      <c r="D29" s="173">
        <v>23.800999999999998</v>
      </c>
    </row>
    <row r="30" spans="1:4">
      <c r="A30" s="177"/>
      <c r="B30" s="300" t="s">
        <v>544</v>
      </c>
      <c r="C30" s="301"/>
      <c r="D30" s="173">
        <v>12.067</v>
      </c>
    </row>
    <row r="31" spans="1:4">
      <c r="A31" s="177"/>
      <c r="B31" s="300" t="s">
        <v>545</v>
      </c>
      <c r="C31" s="301"/>
      <c r="D31" s="173">
        <v>2.625</v>
      </c>
    </row>
    <row r="32" spans="1:4">
      <c r="A32" s="177"/>
      <c r="B32" s="300" t="s">
        <v>546</v>
      </c>
      <c r="C32" s="301"/>
      <c r="D32" s="173">
        <v>84.635000000000005</v>
      </c>
    </row>
    <row r="33" spans="1:4">
      <c r="A33" s="177"/>
      <c r="B33" s="300" t="s">
        <v>547</v>
      </c>
      <c r="C33" s="301"/>
      <c r="D33" s="173">
        <v>9.5500000000000007</v>
      </c>
    </row>
    <row r="34" spans="1:4">
      <c r="A34" s="177"/>
      <c r="B34" s="300" t="s">
        <v>548</v>
      </c>
      <c r="C34" s="301"/>
      <c r="D34" s="173">
        <v>70.105999999999995</v>
      </c>
    </row>
    <row r="35" spans="1:4">
      <c r="A35" s="177"/>
      <c r="B35" s="300" t="s">
        <v>549</v>
      </c>
      <c r="C35" s="301"/>
      <c r="D35" s="173">
        <v>6.694</v>
      </c>
    </row>
    <row r="36" spans="1:4">
      <c r="A36" s="177"/>
      <c r="B36" s="300" t="s">
        <v>550</v>
      </c>
      <c r="C36" s="301"/>
      <c r="D36" s="173">
        <v>42.024999999999999</v>
      </c>
    </row>
    <row r="37" spans="1:4">
      <c r="A37" s="177"/>
      <c r="B37" s="300" t="s">
        <v>551</v>
      </c>
      <c r="C37" s="301"/>
      <c r="D37" s="173">
        <v>22</v>
      </c>
    </row>
    <row r="38" spans="1:4">
      <c r="A38" s="177"/>
      <c r="B38" s="300" t="s">
        <v>552</v>
      </c>
      <c r="C38" s="301"/>
      <c r="D38" s="173">
        <v>9.5</v>
      </c>
    </row>
    <row r="39" spans="1:4">
      <c r="A39" s="177"/>
      <c r="B39" s="300" t="s">
        <v>553</v>
      </c>
      <c r="C39" s="301"/>
      <c r="D39" s="173">
        <v>1.5</v>
      </c>
    </row>
    <row r="40" spans="1:4">
      <c r="A40" s="177"/>
      <c r="B40" s="300" t="s">
        <v>554</v>
      </c>
      <c r="C40" s="301"/>
      <c r="D40" s="173">
        <v>1.5</v>
      </c>
    </row>
    <row r="41" spans="1:4">
      <c r="A41" s="177"/>
      <c r="B41" s="300" t="s">
        <v>659</v>
      </c>
      <c r="C41" s="301"/>
      <c r="D41" s="173">
        <v>22.291</v>
      </c>
    </row>
    <row r="42" spans="1:4">
      <c r="A42" s="177"/>
      <c r="B42" s="300" t="s">
        <v>555</v>
      </c>
      <c r="C42" s="301"/>
      <c r="D42" s="173">
        <v>23.373999999999999</v>
      </c>
    </row>
    <row r="43" spans="1:4">
      <c r="A43" s="177"/>
      <c r="B43" s="300" t="s">
        <v>556</v>
      </c>
      <c r="C43" s="301"/>
      <c r="D43" s="173">
        <v>12.75</v>
      </c>
    </row>
    <row r="44" spans="1:4">
      <c r="A44" s="177"/>
      <c r="B44" s="300" t="s">
        <v>660</v>
      </c>
      <c r="C44" s="301"/>
      <c r="D44" s="173">
        <v>69.786000000000001</v>
      </c>
    </row>
    <row r="45" spans="1:4">
      <c r="A45" s="177"/>
      <c r="B45" s="200" t="s">
        <v>557</v>
      </c>
      <c r="C45" s="199"/>
      <c r="D45" s="173">
        <v>18.699000000000002</v>
      </c>
    </row>
    <row r="46" spans="1:4">
      <c r="A46" s="177"/>
      <c r="B46" s="300" t="s">
        <v>661</v>
      </c>
      <c r="C46" s="301"/>
      <c r="D46" s="173">
        <v>16.5</v>
      </c>
    </row>
    <row r="47" spans="1:4">
      <c r="A47" s="317"/>
      <c r="B47" s="318"/>
      <c r="C47" s="318"/>
      <c r="D47" s="319"/>
    </row>
    <row r="48" spans="1:4" ht="15" customHeight="1">
      <c r="A48" s="314" t="s">
        <v>534</v>
      </c>
      <c r="B48" s="315"/>
      <c r="C48" s="316"/>
      <c r="D48" s="197">
        <f>SUM(D49:D66)</f>
        <v>1465.4999999999998</v>
      </c>
    </row>
    <row r="49" spans="1:4">
      <c r="A49" s="182"/>
      <c r="B49" s="304" t="s">
        <v>662</v>
      </c>
      <c r="C49" s="305"/>
      <c r="D49" s="183">
        <v>120</v>
      </c>
    </row>
    <row r="50" spans="1:4" s="176" customFormat="1">
      <c r="A50" s="184"/>
      <c r="B50" s="304" t="s">
        <v>663</v>
      </c>
      <c r="C50" s="305"/>
      <c r="D50" s="183">
        <v>13</v>
      </c>
    </row>
    <row r="51" spans="1:4" s="176" customFormat="1">
      <c r="A51" s="184"/>
      <c r="B51" s="304" t="s">
        <v>664</v>
      </c>
      <c r="C51" s="305"/>
      <c r="D51" s="183">
        <v>250</v>
      </c>
    </row>
    <row r="52" spans="1:4" s="176" customFormat="1">
      <c r="A52" s="184"/>
      <c r="B52" s="304" t="s">
        <v>665</v>
      </c>
      <c r="C52" s="305"/>
      <c r="D52" s="183">
        <v>76</v>
      </c>
    </row>
    <row r="53" spans="1:4">
      <c r="A53" s="184"/>
      <c r="B53" s="304" t="s">
        <v>666</v>
      </c>
      <c r="C53" s="305"/>
      <c r="D53" s="183">
        <v>200</v>
      </c>
    </row>
    <row r="54" spans="1:4">
      <c r="A54" s="184"/>
      <c r="B54" s="304" t="s">
        <v>667</v>
      </c>
      <c r="C54" s="305"/>
      <c r="D54" s="183">
        <v>255.7</v>
      </c>
    </row>
    <row r="55" spans="1:4">
      <c r="A55" s="182"/>
      <c r="B55" s="304" t="s">
        <v>668</v>
      </c>
      <c r="C55" s="305"/>
      <c r="D55" s="183">
        <v>180.1</v>
      </c>
    </row>
    <row r="56" spans="1:4">
      <c r="A56" s="177"/>
      <c r="B56" s="298" t="s">
        <v>669</v>
      </c>
      <c r="C56" s="299"/>
      <c r="D56" s="179">
        <v>8.6</v>
      </c>
    </row>
    <row r="57" spans="1:4">
      <c r="A57" s="177"/>
      <c r="B57" s="298" t="s">
        <v>559</v>
      </c>
      <c r="C57" s="299"/>
      <c r="D57" s="179">
        <v>7.9</v>
      </c>
    </row>
    <row r="58" spans="1:4">
      <c r="A58" s="177"/>
      <c r="B58" s="298" t="s">
        <v>671</v>
      </c>
      <c r="C58" s="299"/>
      <c r="D58" s="179">
        <v>13.6</v>
      </c>
    </row>
    <row r="59" spans="1:4">
      <c r="A59" s="177"/>
      <c r="B59" s="298" t="s">
        <v>670</v>
      </c>
      <c r="C59" s="299"/>
      <c r="D59" s="179">
        <v>27.8</v>
      </c>
    </row>
    <row r="60" spans="1:4">
      <c r="A60" s="177"/>
      <c r="B60" s="298" t="s">
        <v>672</v>
      </c>
      <c r="C60" s="299"/>
      <c r="D60" s="179">
        <v>18.600000000000001</v>
      </c>
    </row>
    <row r="61" spans="1:4">
      <c r="A61" s="177"/>
      <c r="B61" s="298" t="s">
        <v>558</v>
      </c>
      <c r="C61" s="299"/>
      <c r="D61" s="173">
        <v>40</v>
      </c>
    </row>
    <row r="62" spans="1:4">
      <c r="A62" s="177"/>
      <c r="B62" s="298" t="s">
        <v>673</v>
      </c>
      <c r="C62" s="299"/>
      <c r="D62" s="173">
        <v>27</v>
      </c>
    </row>
    <row r="63" spans="1:4">
      <c r="A63" s="177"/>
      <c r="B63" s="298" t="s">
        <v>674</v>
      </c>
      <c r="C63" s="299"/>
      <c r="D63" s="173">
        <v>17.600000000000001</v>
      </c>
    </row>
    <row r="64" spans="1:4">
      <c r="A64" s="177"/>
      <c r="B64" s="298" t="s">
        <v>718</v>
      </c>
      <c r="C64" s="299"/>
      <c r="D64" s="173">
        <v>96.4</v>
      </c>
    </row>
    <row r="65" spans="1:4">
      <c r="A65" s="177"/>
      <c r="B65" s="298" t="s">
        <v>292</v>
      </c>
      <c r="C65" s="299"/>
      <c r="D65" s="173">
        <v>104</v>
      </c>
    </row>
    <row r="66" spans="1:4">
      <c r="A66" s="177"/>
      <c r="B66" s="298" t="s">
        <v>675</v>
      </c>
      <c r="C66" s="299"/>
      <c r="D66" s="173">
        <v>9.1999999999999993</v>
      </c>
    </row>
    <row r="67" spans="1:4">
      <c r="A67" s="185"/>
      <c r="B67" s="306"/>
      <c r="C67" s="306"/>
      <c r="D67" s="186"/>
    </row>
    <row r="68" spans="1:4" ht="15" customHeight="1">
      <c r="A68" s="311" t="s">
        <v>529</v>
      </c>
      <c r="B68" s="311"/>
      <c r="C68" s="311"/>
      <c r="D68" s="197">
        <f>SUM(D69:D130)</f>
        <v>1287.033907</v>
      </c>
    </row>
    <row r="69" spans="1:4">
      <c r="A69" s="177"/>
      <c r="B69" s="298" t="s">
        <v>676</v>
      </c>
      <c r="C69" s="299"/>
      <c r="D69" s="203">
        <f>-(-2337)/1000</f>
        <v>2.3370000000000002</v>
      </c>
    </row>
    <row r="70" spans="1:4">
      <c r="A70" s="177"/>
      <c r="B70" s="298" t="s">
        <v>560</v>
      </c>
      <c r="C70" s="299"/>
      <c r="D70" s="203">
        <v>160.1</v>
      </c>
    </row>
    <row r="71" spans="1:4">
      <c r="A71" s="177"/>
      <c r="B71" s="298" t="s">
        <v>677</v>
      </c>
      <c r="C71" s="299"/>
      <c r="D71" s="203">
        <v>96</v>
      </c>
    </row>
    <row r="72" spans="1:4">
      <c r="A72" s="177"/>
      <c r="B72" s="298" t="s">
        <v>561</v>
      </c>
      <c r="C72" s="299"/>
      <c r="D72" s="203">
        <v>120</v>
      </c>
    </row>
    <row r="73" spans="1:4">
      <c r="A73" s="177"/>
      <c r="B73" s="298" t="s">
        <v>562</v>
      </c>
      <c r="C73" s="299"/>
      <c r="D73" s="203">
        <v>55.1</v>
      </c>
    </row>
    <row r="74" spans="1:4">
      <c r="A74" s="177"/>
      <c r="B74" s="298" t="s">
        <v>563</v>
      </c>
      <c r="C74" s="299"/>
      <c r="D74" s="203">
        <v>7.1</v>
      </c>
    </row>
    <row r="75" spans="1:4">
      <c r="A75" s="177"/>
      <c r="B75" s="298" t="s">
        <v>678</v>
      </c>
      <c r="C75" s="299"/>
      <c r="D75" s="203">
        <v>0.54800000000000004</v>
      </c>
    </row>
    <row r="76" spans="1:4">
      <c r="A76" s="177"/>
      <c r="B76" s="298" t="s">
        <v>564</v>
      </c>
      <c r="C76" s="299"/>
      <c r="D76" s="203">
        <v>0.245</v>
      </c>
    </row>
    <row r="77" spans="1:4">
      <c r="A77" s="177"/>
      <c r="B77" s="298" t="s">
        <v>565</v>
      </c>
      <c r="C77" s="299"/>
      <c r="D77" s="203">
        <v>3.0009999999999999</v>
      </c>
    </row>
    <row r="78" spans="1:4">
      <c r="A78" s="177"/>
      <c r="B78" s="298" t="s">
        <v>566</v>
      </c>
      <c r="C78" s="299"/>
      <c r="D78" s="203">
        <v>3.508</v>
      </c>
    </row>
    <row r="79" spans="1:4">
      <c r="A79" s="177"/>
      <c r="B79" s="298" t="s">
        <v>567</v>
      </c>
      <c r="C79" s="299"/>
      <c r="D79" s="203">
        <v>1.042</v>
      </c>
    </row>
    <row r="80" spans="1:4">
      <c r="A80" s="177"/>
      <c r="B80" s="298" t="s">
        <v>568</v>
      </c>
      <c r="C80" s="299"/>
      <c r="D80" s="203">
        <v>3.7</v>
      </c>
    </row>
    <row r="81" spans="1:4">
      <c r="A81" s="177"/>
      <c r="B81" s="298" t="s">
        <v>679</v>
      </c>
      <c r="C81" s="299"/>
      <c r="D81" s="203">
        <v>13</v>
      </c>
    </row>
    <row r="82" spans="1:4">
      <c r="A82" s="177"/>
      <c r="B82" s="298" t="s">
        <v>524</v>
      </c>
      <c r="C82" s="299"/>
      <c r="D82" s="203">
        <v>70</v>
      </c>
    </row>
    <row r="83" spans="1:4">
      <c r="A83" s="177"/>
      <c r="B83" s="298" t="s">
        <v>456</v>
      </c>
      <c r="C83" s="299"/>
      <c r="D83" s="203">
        <v>50.29</v>
      </c>
    </row>
    <row r="84" spans="1:4">
      <c r="A84" s="177"/>
      <c r="B84" s="304" t="s">
        <v>680</v>
      </c>
      <c r="C84" s="305"/>
      <c r="D84" s="203">
        <v>1.5</v>
      </c>
    </row>
    <row r="85" spans="1:4">
      <c r="A85" s="177"/>
      <c r="B85" s="304" t="s">
        <v>681</v>
      </c>
      <c r="C85" s="305"/>
      <c r="D85" s="203">
        <v>1.2</v>
      </c>
    </row>
    <row r="86" spans="1:4">
      <c r="A86" s="177"/>
      <c r="B86" s="298" t="s">
        <v>569</v>
      </c>
      <c r="C86" s="299"/>
      <c r="D86" s="203">
        <v>0.67100000000000004</v>
      </c>
    </row>
    <row r="87" spans="1:4">
      <c r="A87" s="177"/>
      <c r="B87" s="298" t="s">
        <v>682</v>
      </c>
      <c r="C87" s="299"/>
      <c r="D87" s="203">
        <v>12.1</v>
      </c>
    </row>
    <row r="88" spans="1:4">
      <c r="A88" s="177"/>
      <c r="B88" s="298" t="s">
        <v>683</v>
      </c>
      <c r="C88" s="299"/>
      <c r="D88" s="203">
        <v>12.1</v>
      </c>
    </row>
    <row r="89" spans="1:4">
      <c r="A89" s="177"/>
      <c r="B89" s="298" t="s">
        <v>570</v>
      </c>
      <c r="C89" s="299"/>
      <c r="D89" s="203">
        <v>40.36</v>
      </c>
    </row>
    <row r="90" spans="1:4">
      <c r="A90" s="177"/>
      <c r="B90" s="298" t="s">
        <v>571</v>
      </c>
      <c r="C90" s="299"/>
      <c r="D90" s="203">
        <v>0.56399999999999995</v>
      </c>
    </row>
    <row r="91" spans="1:4">
      <c r="A91" s="177"/>
      <c r="B91" s="298" t="s">
        <v>572</v>
      </c>
      <c r="C91" s="299"/>
      <c r="D91" s="203">
        <v>3.0960000000000001</v>
      </c>
    </row>
    <row r="92" spans="1:4">
      <c r="A92" s="177"/>
      <c r="B92" s="302" t="s">
        <v>573</v>
      </c>
      <c r="C92" s="303"/>
      <c r="D92" s="203">
        <v>3.0960000000000001</v>
      </c>
    </row>
    <row r="93" spans="1:4">
      <c r="A93" s="177"/>
      <c r="B93" s="302" t="s">
        <v>574</v>
      </c>
      <c r="C93" s="303"/>
      <c r="D93" s="203">
        <v>25.906500000000001</v>
      </c>
    </row>
    <row r="94" spans="1:4">
      <c r="A94" s="177"/>
      <c r="B94" s="302" t="s">
        <v>575</v>
      </c>
      <c r="C94" s="303"/>
      <c r="D94" s="203">
        <v>21.338999999999999</v>
      </c>
    </row>
    <row r="95" spans="1:4">
      <c r="A95" s="177"/>
      <c r="B95" s="302" t="s">
        <v>685</v>
      </c>
      <c r="C95" s="303"/>
      <c r="D95" s="203">
        <v>1.706</v>
      </c>
    </row>
    <row r="96" spans="1:4">
      <c r="A96" s="177"/>
      <c r="B96" s="298" t="s">
        <v>684</v>
      </c>
      <c r="C96" s="299"/>
      <c r="D96" s="203">
        <v>2.2719999999999998</v>
      </c>
    </row>
    <row r="97" spans="1:4">
      <c r="A97" s="177"/>
      <c r="B97" s="298" t="s">
        <v>525</v>
      </c>
      <c r="C97" s="299"/>
      <c r="D97" s="203">
        <v>2.7719999999999998</v>
      </c>
    </row>
    <row r="98" spans="1:4">
      <c r="A98" s="177"/>
      <c r="B98" s="298" t="s">
        <v>686</v>
      </c>
      <c r="C98" s="299"/>
      <c r="D98" s="203">
        <v>3.6960000000000002</v>
      </c>
    </row>
    <row r="99" spans="1:4">
      <c r="A99" s="177"/>
      <c r="B99" s="298" t="s">
        <v>687</v>
      </c>
      <c r="C99" s="299"/>
      <c r="D99" s="203">
        <v>1.948</v>
      </c>
    </row>
    <row r="100" spans="1:4">
      <c r="A100" s="177"/>
      <c r="B100" s="298" t="s">
        <v>688</v>
      </c>
      <c r="C100" s="299"/>
      <c r="D100" s="203">
        <v>0.57699999999999996</v>
      </c>
    </row>
    <row r="101" spans="1:4">
      <c r="A101" s="177"/>
      <c r="B101" s="298" t="s">
        <v>457</v>
      </c>
      <c r="C101" s="299"/>
      <c r="D101" s="203">
        <v>3.331</v>
      </c>
    </row>
    <row r="102" spans="1:4">
      <c r="A102" s="177"/>
      <c r="B102" s="298" t="s">
        <v>576</v>
      </c>
      <c r="C102" s="299"/>
      <c r="D102" s="203">
        <v>26.7</v>
      </c>
    </row>
    <row r="103" spans="1:4">
      <c r="A103" s="177"/>
      <c r="B103" s="298" t="s">
        <v>689</v>
      </c>
      <c r="C103" s="299"/>
      <c r="D103" s="203">
        <v>39.200000000000003</v>
      </c>
    </row>
    <row r="104" spans="1:4">
      <c r="A104" s="177"/>
      <c r="B104" s="298" t="s">
        <v>577</v>
      </c>
      <c r="C104" s="299"/>
      <c r="D104" s="203">
        <v>3.5</v>
      </c>
    </row>
    <row r="105" spans="1:4">
      <c r="A105" s="177"/>
      <c r="B105" s="298" t="s">
        <v>578</v>
      </c>
      <c r="C105" s="299"/>
      <c r="D105" s="203">
        <v>6.0629999999999997</v>
      </c>
    </row>
    <row r="106" spans="1:4">
      <c r="A106" s="177"/>
      <c r="B106" s="298" t="s">
        <v>690</v>
      </c>
      <c r="C106" s="299"/>
      <c r="D106" s="203">
        <v>2.4409999999999998</v>
      </c>
    </row>
    <row r="107" spans="1:4">
      <c r="A107" s="177"/>
      <c r="B107" s="298" t="s">
        <v>579</v>
      </c>
      <c r="C107" s="299"/>
      <c r="D107" s="203">
        <v>1.393</v>
      </c>
    </row>
    <row r="108" spans="1:4">
      <c r="A108" s="177"/>
      <c r="B108" s="298" t="s">
        <v>691</v>
      </c>
      <c r="C108" s="299"/>
      <c r="D108" s="203">
        <v>240</v>
      </c>
    </row>
    <row r="109" spans="1:4">
      <c r="A109" s="177"/>
      <c r="B109" s="298" t="s">
        <v>458</v>
      </c>
      <c r="C109" s="299"/>
      <c r="D109" s="203">
        <v>1.2110000000000001</v>
      </c>
    </row>
    <row r="110" spans="1:4">
      <c r="A110" s="177"/>
      <c r="B110" s="298" t="s">
        <v>526</v>
      </c>
      <c r="C110" s="299"/>
      <c r="D110" s="203">
        <v>1.796</v>
      </c>
    </row>
    <row r="111" spans="1:4">
      <c r="A111" s="177"/>
      <c r="B111" s="298" t="s">
        <v>580</v>
      </c>
      <c r="C111" s="299"/>
      <c r="D111" s="203">
        <v>65</v>
      </c>
    </row>
    <row r="112" spans="1:4">
      <c r="A112" s="177"/>
      <c r="B112" s="298" t="s">
        <v>581</v>
      </c>
      <c r="C112" s="299"/>
      <c r="D112" s="203">
        <v>26.07</v>
      </c>
    </row>
    <row r="113" spans="1:4">
      <c r="A113" s="177"/>
      <c r="B113" s="298" t="s">
        <v>692</v>
      </c>
      <c r="C113" s="299"/>
      <c r="D113" s="203">
        <v>8.34</v>
      </c>
    </row>
    <row r="114" spans="1:4">
      <c r="A114" s="177"/>
      <c r="B114" s="298" t="s">
        <v>582</v>
      </c>
      <c r="C114" s="299"/>
      <c r="D114" s="203">
        <v>10</v>
      </c>
    </row>
    <row r="115" spans="1:4">
      <c r="A115" s="177"/>
      <c r="B115" s="298" t="s">
        <v>583</v>
      </c>
      <c r="C115" s="299"/>
      <c r="D115" s="203">
        <v>12.1</v>
      </c>
    </row>
    <row r="116" spans="1:4">
      <c r="A116" s="177"/>
      <c r="B116" s="298" t="s">
        <v>584</v>
      </c>
      <c r="C116" s="299"/>
      <c r="D116" s="203">
        <v>18.393000000000001</v>
      </c>
    </row>
    <row r="117" spans="1:4">
      <c r="A117" s="177"/>
      <c r="B117" s="298" t="s">
        <v>585</v>
      </c>
      <c r="C117" s="299"/>
      <c r="D117" s="203">
        <v>1.0880000000000001</v>
      </c>
    </row>
    <row r="118" spans="1:4">
      <c r="A118" s="177"/>
      <c r="B118" s="298" t="s">
        <v>586</v>
      </c>
      <c r="C118" s="299"/>
      <c r="D118" s="203">
        <v>1.2</v>
      </c>
    </row>
    <row r="119" spans="1:4">
      <c r="A119" s="177"/>
      <c r="B119" s="298" t="s">
        <v>587</v>
      </c>
      <c r="C119" s="299"/>
      <c r="D119" s="203">
        <v>6.7869999999999999</v>
      </c>
    </row>
    <row r="120" spans="1:4">
      <c r="A120" s="177"/>
      <c r="B120" s="298" t="s">
        <v>693</v>
      </c>
      <c r="C120" s="299"/>
      <c r="D120" s="203">
        <v>1</v>
      </c>
    </row>
    <row r="121" spans="1:4">
      <c r="A121" s="177"/>
      <c r="B121" s="298" t="s">
        <v>694</v>
      </c>
      <c r="C121" s="299"/>
      <c r="D121" s="203">
        <v>9.5139999999999993</v>
      </c>
    </row>
    <row r="122" spans="1:4">
      <c r="A122" s="177"/>
      <c r="B122" s="298" t="s">
        <v>588</v>
      </c>
      <c r="C122" s="299"/>
      <c r="D122" s="203">
        <v>5.2359999999999998</v>
      </c>
    </row>
    <row r="123" spans="1:4">
      <c r="A123" s="177"/>
      <c r="B123" s="298" t="s">
        <v>589</v>
      </c>
      <c r="C123" s="299"/>
      <c r="D123" s="203">
        <v>11.705</v>
      </c>
    </row>
    <row r="124" spans="1:4">
      <c r="A124" s="177"/>
      <c r="B124" s="298" t="s">
        <v>590</v>
      </c>
      <c r="C124" s="299"/>
      <c r="D124" s="203">
        <v>2.7160000000000002</v>
      </c>
    </row>
    <row r="125" spans="1:4">
      <c r="A125" s="177"/>
      <c r="B125" s="298" t="s">
        <v>591</v>
      </c>
      <c r="C125" s="299"/>
      <c r="D125" s="203">
        <v>3.86</v>
      </c>
    </row>
    <row r="126" spans="1:4">
      <c r="A126" s="177"/>
      <c r="B126" s="298" t="s">
        <v>527</v>
      </c>
      <c r="C126" s="299"/>
      <c r="D126" s="203">
        <v>2.5508000000000002</v>
      </c>
    </row>
    <row r="127" spans="1:4">
      <c r="A127" s="177"/>
      <c r="B127" s="298" t="s">
        <v>528</v>
      </c>
      <c r="C127" s="299"/>
      <c r="D127" s="203">
        <v>45.768999999999998</v>
      </c>
    </row>
    <row r="128" spans="1:4">
      <c r="A128" s="177"/>
      <c r="B128" s="298" t="s">
        <v>459</v>
      </c>
      <c r="C128" s="299"/>
      <c r="D128" s="203">
        <v>3.8769999999999998</v>
      </c>
    </row>
    <row r="129" spans="1:4">
      <c r="A129" s="177"/>
      <c r="B129" s="298" t="s">
        <v>592</v>
      </c>
      <c r="C129" s="299"/>
      <c r="D129" s="203">
        <v>2.6236069999999998</v>
      </c>
    </row>
    <row r="130" spans="1:4">
      <c r="A130" s="177"/>
      <c r="B130" s="298" t="s">
        <v>695</v>
      </c>
      <c r="C130" s="299"/>
      <c r="D130" s="203">
        <v>2.6949999999999998</v>
      </c>
    </row>
    <row r="131" spans="1:4">
      <c r="A131" s="187"/>
      <c r="B131" s="174"/>
      <c r="C131" s="174"/>
      <c r="D131" s="188"/>
    </row>
    <row r="132" spans="1:4">
      <c r="A132" s="311" t="s">
        <v>530</v>
      </c>
      <c r="B132" s="311"/>
      <c r="C132" s="311"/>
      <c r="D132" s="181">
        <f>SUM(D133:D210)</f>
        <v>475.00031899999999</v>
      </c>
    </row>
    <row r="133" spans="1:4">
      <c r="A133" s="177"/>
      <c r="B133" s="202" t="s">
        <v>593</v>
      </c>
      <c r="C133" s="190"/>
      <c r="D133" s="180">
        <v>0.20499999999999999</v>
      </c>
    </row>
    <row r="134" spans="1:4">
      <c r="A134" s="177"/>
      <c r="B134" s="201" t="s">
        <v>696</v>
      </c>
      <c r="C134" s="190"/>
      <c r="D134" s="180">
        <v>1.1279999999999999</v>
      </c>
    </row>
    <row r="135" spans="1:4">
      <c r="A135" s="177"/>
      <c r="B135" s="202" t="s">
        <v>594</v>
      </c>
      <c r="C135" s="190"/>
      <c r="D135" s="180">
        <v>7</v>
      </c>
    </row>
    <row r="136" spans="1:4">
      <c r="A136" s="177"/>
      <c r="B136" s="202" t="s">
        <v>595</v>
      </c>
      <c r="C136" s="190"/>
      <c r="D136" s="180">
        <v>1.6629400000000001</v>
      </c>
    </row>
    <row r="137" spans="1:4">
      <c r="A137" s="177"/>
      <c r="B137" s="202" t="s">
        <v>596</v>
      </c>
      <c r="C137" s="190"/>
      <c r="D137" s="180">
        <v>5.6348280000000006</v>
      </c>
    </row>
    <row r="138" spans="1:4">
      <c r="A138" s="177"/>
      <c r="B138" s="202" t="s">
        <v>597</v>
      </c>
      <c r="C138" s="190"/>
      <c r="D138" s="180">
        <v>1.5</v>
      </c>
    </row>
    <row r="139" spans="1:4">
      <c r="A139" s="177"/>
      <c r="B139" s="202" t="s">
        <v>598</v>
      </c>
      <c r="C139" s="190"/>
      <c r="D139" s="180">
        <v>2.5319999999999996</v>
      </c>
    </row>
    <row r="140" spans="1:4">
      <c r="A140" s="177"/>
      <c r="B140" s="202" t="s">
        <v>599</v>
      </c>
      <c r="C140" s="190"/>
      <c r="D140" s="180">
        <v>2.1</v>
      </c>
    </row>
    <row r="141" spans="1:4">
      <c r="A141" s="177"/>
      <c r="B141" s="202" t="s">
        <v>697</v>
      </c>
      <c r="C141" s="190"/>
      <c r="D141" s="180">
        <v>3.9209999999999998</v>
      </c>
    </row>
    <row r="142" spans="1:4">
      <c r="A142" s="177"/>
      <c r="B142" s="202" t="s">
        <v>600</v>
      </c>
      <c r="C142" s="190"/>
      <c r="D142" s="180">
        <v>1.4450000000000001</v>
      </c>
    </row>
    <row r="143" spans="1:4">
      <c r="A143" s="177"/>
      <c r="B143" s="202" t="s">
        <v>698</v>
      </c>
      <c r="C143" s="190"/>
      <c r="D143" s="180">
        <v>1</v>
      </c>
    </row>
    <row r="144" spans="1:4">
      <c r="A144" s="177"/>
      <c r="B144" s="202" t="s">
        <v>601</v>
      </c>
      <c r="C144" s="190"/>
      <c r="D144" s="180">
        <v>11.387999999999998</v>
      </c>
    </row>
    <row r="145" spans="1:4">
      <c r="A145" s="177"/>
      <c r="B145" s="202" t="s">
        <v>602</v>
      </c>
      <c r="C145" s="190"/>
      <c r="D145" s="180">
        <v>6.13</v>
      </c>
    </row>
    <row r="146" spans="1:4">
      <c r="A146" s="177"/>
      <c r="B146" s="202" t="s">
        <v>603</v>
      </c>
      <c r="C146" s="190"/>
      <c r="D146" s="180">
        <v>5.9470000000000001</v>
      </c>
    </row>
    <row r="147" spans="1:4">
      <c r="A147" s="177"/>
      <c r="B147" s="202" t="s">
        <v>604</v>
      </c>
      <c r="C147" s="190"/>
      <c r="D147" s="180">
        <v>10.077999999999999</v>
      </c>
    </row>
    <row r="148" spans="1:4">
      <c r="A148" s="177"/>
      <c r="B148" s="202" t="s">
        <v>605</v>
      </c>
      <c r="C148" s="190"/>
      <c r="D148" s="180">
        <v>5.7</v>
      </c>
    </row>
    <row r="149" spans="1:4">
      <c r="A149" s="177"/>
      <c r="B149" s="202" t="s">
        <v>699</v>
      </c>
      <c r="C149" s="190"/>
      <c r="D149" s="180">
        <v>2</v>
      </c>
    </row>
    <row r="150" spans="1:4">
      <c r="A150" s="177"/>
      <c r="B150" s="202" t="s">
        <v>606</v>
      </c>
      <c r="C150" s="190"/>
      <c r="D150" s="180">
        <v>1.4</v>
      </c>
    </row>
    <row r="151" spans="1:4">
      <c r="A151" s="177"/>
      <c r="B151" s="202" t="s">
        <v>607</v>
      </c>
      <c r="C151" s="190"/>
      <c r="D151" s="180">
        <v>6</v>
      </c>
    </row>
    <row r="152" spans="1:4">
      <c r="A152" s="177"/>
      <c r="B152" s="202" t="s">
        <v>700</v>
      </c>
      <c r="C152" s="190"/>
      <c r="D152" s="180">
        <v>0.64200000000000002</v>
      </c>
    </row>
    <row r="153" spans="1:4">
      <c r="A153" s="177"/>
      <c r="B153" s="202" t="s">
        <v>701</v>
      </c>
      <c r="C153" s="190"/>
      <c r="D153" s="180">
        <v>0.16900000000000001</v>
      </c>
    </row>
    <row r="154" spans="1:4">
      <c r="A154" s="177"/>
      <c r="B154" s="202" t="s">
        <v>702</v>
      </c>
      <c r="C154" s="190"/>
      <c r="D154" s="180">
        <v>7.298</v>
      </c>
    </row>
    <row r="155" spans="1:4">
      <c r="A155" s="177"/>
      <c r="B155" s="202" t="s">
        <v>608</v>
      </c>
      <c r="C155" s="190"/>
      <c r="D155" s="180">
        <v>15.260999999999999</v>
      </c>
    </row>
    <row r="156" spans="1:4">
      <c r="A156" s="177"/>
      <c r="B156" s="202" t="s">
        <v>609</v>
      </c>
      <c r="C156" s="190"/>
      <c r="D156" s="180">
        <v>0.54400000000000004</v>
      </c>
    </row>
    <row r="157" spans="1:4">
      <c r="A157" s="177"/>
      <c r="B157" s="202" t="s">
        <v>610</v>
      </c>
      <c r="C157" s="190"/>
      <c r="D157" s="180">
        <v>1.99</v>
      </c>
    </row>
    <row r="158" spans="1:4">
      <c r="A158" s="177"/>
      <c r="B158" s="202" t="s">
        <v>611</v>
      </c>
      <c r="C158" s="190"/>
      <c r="D158" s="180">
        <v>5.351</v>
      </c>
    </row>
    <row r="159" spans="1:4">
      <c r="A159" s="177"/>
      <c r="B159" s="202" t="s">
        <v>612</v>
      </c>
      <c r="C159" s="190"/>
      <c r="D159" s="180">
        <v>3.004</v>
      </c>
    </row>
    <row r="160" spans="1:4">
      <c r="A160" s="177"/>
      <c r="B160" s="202" t="s">
        <v>613</v>
      </c>
      <c r="C160" s="190"/>
      <c r="D160" s="180">
        <v>0.41699999999999998</v>
      </c>
    </row>
    <row r="161" spans="1:4">
      <c r="A161" s="177"/>
      <c r="B161" s="202" t="s">
        <v>703</v>
      </c>
      <c r="C161" s="190"/>
      <c r="D161" s="180">
        <v>12.098000000000001</v>
      </c>
    </row>
    <row r="162" spans="1:4">
      <c r="A162" s="177"/>
      <c r="B162" s="202" t="s">
        <v>614</v>
      </c>
      <c r="C162" s="190"/>
      <c r="D162" s="180">
        <v>4.7089999999999996</v>
      </c>
    </row>
    <row r="163" spans="1:4">
      <c r="A163" s="177"/>
      <c r="B163" s="202" t="s">
        <v>615</v>
      </c>
      <c r="C163" s="190"/>
      <c r="D163" s="180">
        <v>3.9831999999999996</v>
      </c>
    </row>
    <row r="164" spans="1:4">
      <c r="A164" s="177"/>
      <c r="B164" s="202" t="s">
        <v>616</v>
      </c>
      <c r="C164" s="190"/>
      <c r="D164" s="180">
        <v>31.468</v>
      </c>
    </row>
    <row r="165" spans="1:4">
      <c r="A165" s="177"/>
      <c r="B165" s="202" t="s">
        <v>617</v>
      </c>
      <c r="C165" s="190"/>
      <c r="D165" s="180">
        <v>3.3330000000000002</v>
      </c>
    </row>
    <row r="166" spans="1:4">
      <c r="A166" s="177"/>
      <c r="B166" s="202" t="s">
        <v>618</v>
      </c>
      <c r="C166" s="190"/>
      <c r="D166" s="180">
        <v>2.6</v>
      </c>
    </row>
    <row r="167" spans="1:4">
      <c r="A167" s="177"/>
      <c r="B167" s="202" t="s">
        <v>619</v>
      </c>
      <c r="C167" s="190"/>
      <c r="D167" s="180">
        <v>4.42</v>
      </c>
    </row>
    <row r="168" spans="1:4">
      <c r="A168" s="177"/>
      <c r="B168" s="202" t="s">
        <v>704</v>
      </c>
      <c r="C168" s="190"/>
      <c r="D168" s="180">
        <v>2.8</v>
      </c>
    </row>
    <row r="169" spans="1:4">
      <c r="A169" s="177"/>
      <c r="B169" s="202" t="s">
        <v>620</v>
      </c>
      <c r="C169" s="190"/>
      <c r="D169" s="180">
        <v>11.727</v>
      </c>
    </row>
    <row r="170" spans="1:4">
      <c r="A170" s="177"/>
      <c r="B170" s="202" t="s">
        <v>705</v>
      </c>
      <c r="C170" s="190"/>
      <c r="D170" s="180">
        <v>3.1749999999999998</v>
      </c>
    </row>
    <row r="171" spans="1:4">
      <c r="A171" s="177"/>
      <c r="B171" s="202" t="s">
        <v>621</v>
      </c>
      <c r="C171" s="190"/>
      <c r="D171" s="180">
        <v>1.2090000000000003</v>
      </c>
    </row>
    <row r="172" spans="1:4">
      <c r="A172" s="177"/>
      <c r="B172" s="202" t="s">
        <v>622</v>
      </c>
      <c r="C172" s="190"/>
      <c r="D172" s="180">
        <v>0.44</v>
      </c>
    </row>
    <row r="173" spans="1:4">
      <c r="A173" s="177"/>
      <c r="B173" s="202" t="s">
        <v>623</v>
      </c>
      <c r="C173" s="190"/>
      <c r="D173" s="180">
        <v>0.60299999999999987</v>
      </c>
    </row>
    <row r="174" spans="1:4">
      <c r="A174" s="177"/>
      <c r="B174" s="202" t="s">
        <v>624</v>
      </c>
      <c r="C174" s="190"/>
      <c r="D174" s="180">
        <v>4.8070000000000004</v>
      </c>
    </row>
    <row r="175" spans="1:4">
      <c r="A175" s="177"/>
      <c r="B175" s="202" t="s">
        <v>625</v>
      </c>
      <c r="C175" s="190"/>
      <c r="D175" s="180">
        <v>2.7759999999999998</v>
      </c>
    </row>
    <row r="176" spans="1:4">
      <c r="A176" s="177"/>
      <c r="B176" s="201" t="s">
        <v>626</v>
      </c>
      <c r="C176" s="190"/>
      <c r="D176" s="180">
        <v>3.5710000000000002</v>
      </c>
    </row>
    <row r="177" spans="1:4">
      <c r="A177" s="177"/>
      <c r="B177" s="202" t="s">
        <v>706</v>
      </c>
      <c r="C177" s="190"/>
      <c r="D177" s="180">
        <v>0.60399999999999998</v>
      </c>
    </row>
    <row r="178" spans="1:4">
      <c r="A178" s="177"/>
      <c r="B178" s="202" t="s">
        <v>627</v>
      </c>
      <c r="C178" s="190"/>
      <c r="D178" s="180">
        <v>0.72099999999999997</v>
      </c>
    </row>
    <row r="179" spans="1:4">
      <c r="A179" s="177"/>
      <c r="B179" s="202" t="s">
        <v>707</v>
      </c>
      <c r="C179" s="190"/>
      <c r="D179" s="180">
        <v>6.8</v>
      </c>
    </row>
    <row r="180" spans="1:4">
      <c r="A180" s="177"/>
      <c r="B180" s="202" t="s">
        <v>708</v>
      </c>
      <c r="C180" s="190"/>
      <c r="D180" s="180">
        <v>1.2793509999999999</v>
      </c>
    </row>
    <row r="181" spans="1:4">
      <c r="A181" s="177"/>
      <c r="B181" s="202" t="s">
        <v>628</v>
      </c>
      <c r="C181" s="190"/>
      <c r="D181" s="180">
        <v>2.4500000000000002</v>
      </c>
    </row>
    <row r="182" spans="1:4">
      <c r="A182" s="177"/>
      <c r="B182" s="202" t="s">
        <v>629</v>
      </c>
      <c r="C182" s="190"/>
      <c r="D182" s="180">
        <v>34.950000000000003</v>
      </c>
    </row>
    <row r="183" spans="1:4">
      <c r="A183" s="177"/>
      <c r="B183" s="202" t="s">
        <v>709</v>
      </c>
      <c r="C183" s="190"/>
      <c r="D183" s="180">
        <v>1.3560000000000001</v>
      </c>
    </row>
    <row r="184" spans="1:4">
      <c r="A184" s="177"/>
      <c r="B184" s="202" t="s">
        <v>630</v>
      </c>
      <c r="C184" s="190"/>
      <c r="D184" s="180">
        <v>60.25</v>
      </c>
    </row>
    <row r="185" spans="1:4">
      <c r="A185" s="177"/>
      <c r="B185" s="202" t="s">
        <v>631</v>
      </c>
      <c r="C185" s="190"/>
      <c r="D185" s="180">
        <v>6</v>
      </c>
    </row>
    <row r="186" spans="1:4">
      <c r="A186" s="177"/>
      <c r="B186" s="202" t="s">
        <v>632</v>
      </c>
      <c r="C186" s="190"/>
      <c r="D186" s="180">
        <v>6</v>
      </c>
    </row>
    <row r="187" spans="1:4">
      <c r="A187" s="177"/>
      <c r="B187" s="202" t="s">
        <v>710</v>
      </c>
      <c r="C187" s="190"/>
      <c r="D187" s="180">
        <v>40</v>
      </c>
    </row>
    <row r="188" spans="1:4">
      <c r="A188" s="177"/>
      <c r="B188" s="202" t="s">
        <v>633</v>
      </c>
      <c r="C188" s="190"/>
      <c r="D188" s="180">
        <v>12.744999999999999</v>
      </c>
    </row>
    <row r="189" spans="1:4">
      <c r="A189" s="177"/>
      <c r="B189" s="202" t="s">
        <v>711</v>
      </c>
      <c r="C189" s="190"/>
      <c r="D189" s="180">
        <v>10.9</v>
      </c>
    </row>
    <row r="190" spans="1:4">
      <c r="A190" s="177"/>
      <c r="B190" s="202" t="s">
        <v>634</v>
      </c>
      <c r="C190" s="190"/>
      <c r="D190" s="180">
        <v>4.3</v>
      </c>
    </row>
    <row r="191" spans="1:4">
      <c r="A191" s="177"/>
      <c r="B191" s="202" t="s">
        <v>712</v>
      </c>
      <c r="C191" s="190"/>
      <c r="D191" s="180">
        <v>4.032</v>
      </c>
    </row>
    <row r="192" spans="1:4">
      <c r="A192" s="177"/>
      <c r="B192" s="202" t="s">
        <v>635</v>
      </c>
      <c r="C192" s="190"/>
      <c r="D192" s="180">
        <v>2.403</v>
      </c>
    </row>
    <row r="193" spans="1:4">
      <c r="A193" s="177"/>
      <c r="B193" s="202" t="s">
        <v>636</v>
      </c>
      <c r="C193" s="190"/>
      <c r="D193" s="180">
        <v>3.6640000000000001</v>
      </c>
    </row>
    <row r="194" spans="1:4">
      <c r="A194" s="177"/>
      <c r="B194" s="202" t="s">
        <v>637</v>
      </c>
      <c r="C194" s="190"/>
      <c r="D194" s="180">
        <v>4.95</v>
      </c>
    </row>
    <row r="195" spans="1:4">
      <c r="A195" s="177"/>
      <c r="B195" s="202" t="s">
        <v>638</v>
      </c>
      <c r="C195" s="190"/>
      <c r="D195" s="180">
        <v>8.8000000000000007</v>
      </c>
    </row>
    <row r="196" spans="1:4">
      <c r="A196" s="177"/>
      <c r="B196" s="202" t="s">
        <v>713</v>
      </c>
      <c r="C196" s="190"/>
      <c r="D196" s="180">
        <v>11.9</v>
      </c>
    </row>
    <row r="197" spans="1:4">
      <c r="A197" s="177"/>
      <c r="B197" s="202" t="s">
        <v>639</v>
      </c>
      <c r="C197" s="190"/>
      <c r="D197" s="180">
        <v>10</v>
      </c>
    </row>
    <row r="198" spans="1:4">
      <c r="A198" s="177"/>
      <c r="B198" s="202" t="s">
        <v>640</v>
      </c>
      <c r="C198" s="190"/>
      <c r="D198" s="180">
        <v>6.98</v>
      </c>
    </row>
    <row r="199" spans="1:4">
      <c r="A199" s="177"/>
      <c r="B199" s="202" t="s">
        <v>714</v>
      </c>
      <c r="C199" s="190"/>
      <c r="D199" s="180">
        <v>5.1849999999999996</v>
      </c>
    </row>
    <row r="200" spans="1:4">
      <c r="A200" s="177"/>
      <c r="B200" s="202" t="s">
        <v>641</v>
      </c>
      <c r="C200" s="190"/>
      <c r="D200" s="180">
        <v>3.798</v>
      </c>
    </row>
    <row r="201" spans="1:4">
      <c r="A201" s="177"/>
      <c r="B201" s="202" t="s">
        <v>642</v>
      </c>
      <c r="C201" s="190"/>
      <c r="D201" s="180">
        <v>3.48</v>
      </c>
    </row>
    <row r="202" spans="1:4">
      <c r="A202" s="177"/>
      <c r="B202" s="202" t="s">
        <v>643</v>
      </c>
      <c r="C202" s="190"/>
      <c r="D202" s="180">
        <v>2.8</v>
      </c>
    </row>
    <row r="203" spans="1:4">
      <c r="A203" s="177"/>
      <c r="B203" s="202" t="s">
        <v>715</v>
      </c>
      <c r="C203" s="190"/>
      <c r="D203" s="180">
        <v>2</v>
      </c>
    </row>
    <row r="204" spans="1:4">
      <c r="A204" s="177"/>
      <c r="B204" s="202" t="s">
        <v>644</v>
      </c>
      <c r="C204" s="190"/>
      <c r="D204" s="180">
        <v>1.492</v>
      </c>
    </row>
    <row r="205" spans="1:4">
      <c r="A205" s="177"/>
      <c r="B205" s="202" t="s">
        <v>645</v>
      </c>
      <c r="C205" s="190"/>
      <c r="D205" s="180">
        <v>1.228</v>
      </c>
    </row>
    <row r="206" spans="1:4">
      <c r="A206" s="177"/>
      <c r="B206" s="202" t="s">
        <v>646</v>
      </c>
      <c r="C206" s="190"/>
      <c r="D206" s="180">
        <v>1.1000000000000001</v>
      </c>
    </row>
    <row r="207" spans="1:4">
      <c r="A207" s="177"/>
      <c r="B207" s="189" t="s">
        <v>523</v>
      </c>
      <c r="C207" s="190"/>
      <c r="D207" s="180">
        <v>0.77500000000000002</v>
      </c>
    </row>
    <row r="208" spans="1:4">
      <c r="A208" s="178"/>
      <c r="B208" s="185" t="s">
        <v>716</v>
      </c>
      <c r="C208" s="193"/>
      <c r="D208" s="180">
        <v>0.4</v>
      </c>
    </row>
    <row r="209" spans="1:4">
      <c r="A209" s="178"/>
      <c r="B209" s="185" t="s">
        <v>531</v>
      </c>
      <c r="C209" s="193"/>
      <c r="D209" s="180">
        <v>6.4909999999999997</v>
      </c>
    </row>
    <row r="210" spans="1:4" s="194" customFormat="1">
      <c r="A210" s="189"/>
      <c r="B210" s="195"/>
      <c r="C210" s="195"/>
      <c r="D210" s="196"/>
    </row>
    <row r="211" spans="1:4">
      <c r="A211" s="297" t="s">
        <v>293</v>
      </c>
      <c r="B211" s="297"/>
      <c r="C211" s="297"/>
      <c r="D211" s="198">
        <f>D4+D18+D24+D48+D68+D132</f>
        <v>4949.8402259999993</v>
      </c>
    </row>
    <row r="212" spans="1:4" ht="18.75" customHeight="1"/>
  </sheetData>
  <mergeCells count="130">
    <mergeCell ref="A132:C132"/>
    <mergeCell ref="A68:C68"/>
    <mergeCell ref="A48:C48"/>
    <mergeCell ref="B5:C5"/>
    <mergeCell ref="B6:C6"/>
    <mergeCell ref="B7:C7"/>
    <mergeCell ref="B8:C8"/>
    <mergeCell ref="B9:C9"/>
    <mergeCell ref="B10:C10"/>
    <mergeCell ref="B11:C11"/>
    <mergeCell ref="B16:C16"/>
    <mergeCell ref="A17:D17"/>
    <mergeCell ref="A47:D47"/>
    <mergeCell ref="A24:C24"/>
    <mergeCell ref="B25:C25"/>
    <mergeCell ref="B26:C26"/>
    <mergeCell ref="B27:C27"/>
    <mergeCell ref="B28:C28"/>
    <mergeCell ref="B29:C29"/>
    <mergeCell ref="B35:C35"/>
    <mergeCell ref="B36:C36"/>
    <mergeCell ref="B37:C37"/>
    <mergeCell ref="B38:C38"/>
    <mergeCell ref="B21:C21"/>
    <mergeCell ref="A1:D1"/>
    <mergeCell ref="A2:D2"/>
    <mergeCell ref="A3:C3"/>
    <mergeCell ref="A4:C4"/>
    <mergeCell ref="A18:C18"/>
    <mergeCell ref="B12:C12"/>
    <mergeCell ref="B13:C13"/>
    <mergeCell ref="B14:C14"/>
    <mergeCell ref="B15:C15"/>
    <mergeCell ref="B49:C49"/>
    <mergeCell ref="B40:C40"/>
    <mergeCell ref="B41:C41"/>
    <mergeCell ref="B42:C42"/>
    <mergeCell ref="B43:C43"/>
    <mergeCell ref="B44:C44"/>
    <mergeCell ref="B55:C55"/>
    <mergeCell ref="B56:C56"/>
    <mergeCell ref="B22:C22"/>
    <mergeCell ref="B39:C39"/>
    <mergeCell ref="B30:C30"/>
    <mergeCell ref="B31:C31"/>
    <mergeCell ref="B32:C32"/>
    <mergeCell ref="B33:C33"/>
    <mergeCell ref="B34:C34"/>
    <mergeCell ref="B46:C46"/>
    <mergeCell ref="B57:C57"/>
    <mergeCell ref="B58:C58"/>
    <mergeCell ref="B59:C59"/>
    <mergeCell ref="B50:C50"/>
    <mergeCell ref="B51:C51"/>
    <mergeCell ref="B52:C52"/>
    <mergeCell ref="B53:C53"/>
    <mergeCell ref="B54:C54"/>
    <mergeCell ref="B65:C65"/>
    <mergeCell ref="B66:C66"/>
    <mergeCell ref="B67:C67"/>
    <mergeCell ref="B69:C69"/>
    <mergeCell ref="B70:C70"/>
    <mergeCell ref="B60:C60"/>
    <mergeCell ref="B61:C61"/>
    <mergeCell ref="B62:C62"/>
    <mergeCell ref="B63:C63"/>
    <mergeCell ref="B64:C64"/>
    <mergeCell ref="B76:C76"/>
    <mergeCell ref="B77:C77"/>
    <mergeCell ref="B78:C78"/>
    <mergeCell ref="B79:C79"/>
    <mergeCell ref="B80:C80"/>
    <mergeCell ref="B71:C71"/>
    <mergeCell ref="B72:C72"/>
    <mergeCell ref="B73:C73"/>
    <mergeCell ref="B74:C74"/>
    <mergeCell ref="B75:C75"/>
    <mergeCell ref="B86:C86"/>
    <mergeCell ref="B87:C87"/>
    <mergeCell ref="B88:C88"/>
    <mergeCell ref="B89:C89"/>
    <mergeCell ref="B81:C81"/>
    <mergeCell ref="B82:C82"/>
    <mergeCell ref="B83:C83"/>
    <mergeCell ref="B84:C84"/>
    <mergeCell ref="B85:C85"/>
    <mergeCell ref="B95:C95"/>
    <mergeCell ref="B96:C96"/>
    <mergeCell ref="B97:C97"/>
    <mergeCell ref="B98:C98"/>
    <mergeCell ref="B99:C99"/>
    <mergeCell ref="B90:C90"/>
    <mergeCell ref="B91:C91"/>
    <mergeCell ref="B92:C92"/>
    <mergeCell ref="B93:C93"/>
    <mergeCell ref="B94:C94"/>
    <mergeCell ref="B105:C105"/>
    <mergeCell ref="B106:C106"/>
    <mergeCell ref="B107:C107"/>
    <mergeCell ref="B108:C108"/>
    <mergeCell ref="B109:C109"/>
    <mergeCell ref="B100:C100"/>
    <mergeCell ref="B101:C101"/>
    <mergeCell ref="B102:C102"/>
    <mergeCell ref="B103:C103"/>
    <mergeCell ref="B104:C104"/>
    <mergeCell ref="A211:C211"/>
    <mergeCell ref="B130:C130"/>
    <mergeCell ref="B19:C19"/>
    <mergeCell ref="B20:C20"/>
    <mergeCell ref="B125:C125"/>
    <mergeCell ref="B126:C126"/>
    <mergeCell ref="B127:C127"/>
    <mergeCell ref="B128:C128"/>
    <mergeCell ref="B129:C129"/>
    <mergeCell ref="B120:C120"/>
    <mergeCell ref="B121:C121"/>
    <mergeCell ref="B122:C122"/>
    <mergeCell ref="B123:C123"/>
    <mergeCell ref="B124:C124"/>
    <mergeCell ref="B115:C115"/>
    <mergeCell ref="B116:C116"/>
    <mergeCell ref="B117:C117"/>
    <mergeCell ref="B118:C118"/>
    <mergeCell ref="B119:C119"/>
    <mergeCell ref="B110:C110"/>
    <mergeCell ref="B111:C111"/>
    <mergeCell ref="B112:C112"/>
    <mergeCell ref="B113:C113"/>
    <mergeCell ref="B114:C114"/>
  </mergeCells>
  <pageMargins left="0.31496062992125984" right="0.31496062992125984" top="0.74803149606299213" bottom="0.74803149606299213" header="0.31496062992125984" footer="0.31496062992125984"/>
  <pageSetup paperSize="9" scale="80" fitToHeight="3" orientation="portrait" r:id="rId1"/>
</worksheet>
</file>

<file path=xl/worksheets/sheet15.xml><?xml version="1.0" encoding="utf-8"?>
<worksheet xmlns="http://schemas.openxmlformats.org/spreadsheetml/2006/main" xmlns:r="http://schemas.openxmlformats.org/officeDocument/2006/relationships">
  <sheetPr codeName="Sheet16"/>
  <dimension ref="A1:D32"/>
  <sheetViews>
    <sheetView workbookViewId="0">
      <selection activeCell="F24" sqref="F24"/>
    </sheetView>
  </sheetViews>
  <sheetFormatPr defaultRowHeight="12"/>
  <cols>
    <col min="1" max="1" width="16.140625" style="76" customWidth="1"/>
    <col min="2" max="2" width="19.85546875" style="76" customWidth="1"/>
    <col min="3" max="3" width="14.140625" style="76" customWidth="1"/>
    <col min="4" max="4" width="15.85546875" style="76" customWidth="1"/>
    <col min="5" max="5" width="6.7109375" style="76" customWidth="1"/>
    <col min="6" max="16384" width="9.140625" style="76"/>
  </cols>
  <sheetData>
    <row r="1" spans="1:4" ht="36" customHeight="1">
      <c r="A1" s="204" t="s">
        <v>504</v>
      </c>
      <c r="B1" s="269"/>
      <c r="C1" s="269"/>
      <c r="D1" s="269"/>
    </row>
    <row r="2" spans="1:4" ht="18.75" customHeight="1">
      <c r="A2" s="321" t="s">
        <v>449</v>
      </c>
      <c r="B2" s="322"/>
      <c r="C2" s="322"/>
      <c r="D2" s="323"/>
    </row>
    <row r="3" spans="1:4" ht="15" customHeight="1">
      <c r="A3" s="47" t="s">
        <v>450</v>
      </c>
      <c r="B3" s="47" t="s">
        <v>451</v>
      </c>
      <c r="C3" s="47" t="s">
        <v>452</v>
      </c>
      <c r="D3" s="47" t="s">
        <v>453</v>
      </c>
    </row>
    <row r="4" spans="1:4" ht="15.75" customHeight="1">
      <c r="A4" s="41">
        <v>40359</v>
      </c>
      <c r="B4" s="126">
        <v>69182406</v>
      </c>
      <c r="C4" s="127">
        <v>4.0000000000000001E-3</v>
      </c>
      <c r="D4" s="127">
        <v>3.8899999999999997E-2</v>
      </c>
    </row>
    <row r="5" spans="1:4" ht="12.75">
      <c r="A5" s="41">
        <v>40390</v>
      </c>
      <c r="B5" s="126">
        <v>69474449</v>
      </c>
      <c r="C5" s="127">
        <v>4.1999999999999997E-3</v>
      </c>
      <c r="D5" s="127">
        <v>4.0500000000000001E-2</v>
      </c>
    </row>
    <row r="6" spans="1:4" ht="12.75">
      <c r="A6" s="41">
        <v>40421</v>
      </c>
      <c r="B6" s="126">
        <v>69756505</v>
      </c>
      <c r="C6" s="127">
        <v>4.1000000000000003E-3</v>
      </c>
      <c r="D6" s="127">
        <v>4.2099999999999999E-2</v>
      </c>
    </row>
    <row r="7" spans="1:4" ht="12.75">
      <c r="A7" s="41">
        <v>40451</v>
      </c>
      <c r="B7" s="126">
        <v>70015642</v>
      </c>
      <c r="C7" s="127">
        <v>3.7000000000000002E-3</v>
      </c>
      <c r="D7" s="127">
        <v>4.2999999999999997E-2</v>
      </c>
    </row>
    <row r="8" spans="1:4" ht="12.75">
      <c r="A8" s="41">
        <v>40482</v>
      </c>
      <c r="B8" s="126">
        <v>70309653</v>
      </c>
      <c r="C8" s="127">
        <v>4.1999999999999997E-3</v>
      </c>
      <c r="D8" s="127">
        <v>4.4699999999999997E-2</v>
      </c>
    </row>
    <row r="9" spans="1:4" ht="12.75">
      <c r="A9" s="41">
        <v>40512</v>
      </c>
      <c r="B9" s="126">
        <v>70582958</v>
      </c>
      <c r="C9" s="127">
        <v>3.8999999999999998E-3</v>
      </c>
      <c r="D9" s="127">
        <v>4.5600000000000002E-2</v>
      </c>
    </row>
    <row r="10" spans="1:4" ht="12.75">
      <c r="A10" s="41">
        <v>40543</v>
      </c>
      <c r="B10" s="126">
        <v>70882356</v>
      </c>
      <c r="C10" s="127">
        <v>4.1999999999999997E-3</v>
      </c>
      <c r="D10" s="127">
        <v>4.6600000000000003E-2</v>
      </c>
    </row>
    <row r="11" spans="1:4" ht="12.75">
      <c r="A11" s="41">
        <v>40574</v>
      </c>
      <c r="B11" s="126">
        <v>71186036</v>
      </c>
      <c r="C11" s="127">
        <v>4.3E-3</v>
      </c>
      <c r="D11" s="127">
        <v>4.7500000000000001E-2</v>
      </c>
    </row>
    <row r="12" spans="1:4" ht="12.75">
      <c r="A12" s="41">
        <v>40602</v>
      </c>
      <c r="B12" s="126">
        <v>71450127</v>
      </c>
      <c r="C12" s="127">
        <v>3.7000000000000002E-3</v>
      </c>
      <c r="D12" s="127">
        <v>4.7800000000000002E-2</v>
      </c>
    </row>
    <row r="13" spans="1:4" ht="12.75">
      <c r="A13" s="41">
        <v>40633</v>
      </c>
      <c r="B13" s="126">
        <v>71749356</v>
      </c>
      <c r="C13" s="127">
        <v>4.1999999999999997E-3</v>
      </c>
      <c r="D13" s="127">
        <v>4.87E-2</v>
      </c>
    </row>
    <row r="14" spans="1:4" ht="12.75">
      <c r="A14" s="41">
        <v>40663</v>
      </c>
      <c r="B14" s="126">
        <v>72038254</v>
      </c>
      <c r="C14" s="127">
        <v>4.0000000000000001E-3</v>
      </c>
      <c r="D14" s="127">
        <v>4.9299999999999997E-2</v>
      </c>
    </row>
    <row r="15" spans="1:4" ht="12.75">
      <c r="A15" s="41">
        <v>40694</v>
      </c>
      <c r="B15" s="126">
        <v>72338284</v>
      </c>
      <c r="C15" s="127">
        <v>4.1999999999999997E-3</v>
      </c>
      <c r="D15" s="127">
        <v>4.9700000000000001E-2</v>
      </c>
    </row>
    <row r="16" spans="1:4" ht="12.75">
      <c r="A16" s="41">
        <v>40724</v>
      </c>
      <c r="B16" s="126">
        <v>72630668</v>
      </c>
      <c r="C16" s="127">
        <v>4.0000000000000001E-3</v>
      </c>
      <c r="D16" s="127">
        <v>4.9799999999999997E-2</v>
      </c>
    </row>
    <row r="17" spans="1:4" ht="12.75">
      <c r="A17" s="41">
        <v>40755</v>
      </c>
      <c r="B17" s="126">
        <v>72934432</v>
      </c>
      <c r="C17" s="127">
        <v>4.1999999999999997E-3</v>
      </c>
      <c r="D17" s="127">
        <v>4.9799999999999997E-2</v>
      </c>
    </row>
    <row r="18" spans="1:4" ht="12.75">
      <c r="A18" s="41">
        <v>40786</v>
      </c>
      <c r="B18" s="126">
        <v>73245295.099999994</v>
      </c>
      <c r="C18" s="127">
        <v>4.3E-3</v>
      </c>
      <c r="D18" s="127">
        <v>0.05</v>
      </c>
    </row>
    <row r="19" spans="1:4" ht="12.75">
      <c r="A19" s="41">
        <v>40816</v>
      </c>
      <c r="B19" s="126"/>
      <c r="C19" s="127"/>
      <c r="D19" s="127"/>
    </row>
    <row r="20" spans="1:4" ht="18" customHeight="1">
      <c r="A20" s="324" t="s">
        <v>477</v>
      </c>
      <c r="B20" s="324"/>
      <c r="C20" s="324"/>
      <c r="D20" s="127">
        <f>D19</f>
        <v>0</v>
      </c>
    </row>
    <row r="21" spans="1:4" ht="20.25" customHeight="1">
      <c r="A21" s="325" t="s">
        <v>271</v>
      </c>
      <c r="B21" s="325"/>
      <c r="C21" s="325"/>
      <c r="D21" s="128">
        <f>D20+0.3%</f>
        <v>3.0000000000000001E-3</v>
      </c>
    </row>
    <row r="22" spans="1:4" ht="12.75">
      <c r="A22" s="58"/>
      <c r="B22" s="58"/>
      <c r="C22" s="58"/>
      <c r="D22" s="58"/>
    </row>
    <row r="23" spans="1:4" ht="33.75" customHeight="1">
      <c r="A23" s="320" t="s">
        <v>478</v>
      </c>
      <c r="B23" s="320"/>
      <c r="C23" s="320"/>
      <c r="D23" s="320"/>
    </row>
    <row r="24" spans="1:4" ht="17.25" customHeight="1">
      <c r="A24" s="320" t="s">
        <v>454</v>
      </c>
      <c r="B24" s="320"/>
      <c r="C24" s="320"/>
      <c r="D24" s="320"/>
    </row>
    <row r="25" spans="1:4" ht="12.75">
      <c r="A25" s="58"/>
      <c r="B25" s="58"/>
      <c r="C25" s="58"/>
      <c r="D25" s="58"/>
    </row>
    <row r="26" spans="1:4" ht="33" customHeight="1">
      <c r="A26" s="320" t="s">
        <v>455</v>
      </c>
      <c r="B26" s="320"/>
      <c r="C26" s="320"/>
      <c r="D26" s="320"/>
    </row>
    <row r="27" spans="1:4" ht="15" customHeight="1">
      <c r="A27" s="34"/>
      <c r="B27" s="34"/>
      <c r="C27" s="34"/>
      <c r="D27" s="34"/>
    </row>
    <row r="29" spans="1:4" ht="15" customHeight="1"/>
    <row r="30" spans="1:4" ht="15" customHeight="1"/>
    <row r="32" spans="1:4" ht="15" customHeight="1"/>
  </sheetData>
  <mergeCells count="7">
    <mergeCell ref="A24:D24"/>
    <mergeCell ref="A26:D26"/>
    <mergeCell ref="A1:D1"/>
    <mergeCell ref="A2:D2"/>
    <mergeCell ref="A20:C20"/>
    <mergeCell ref="A21:C21"/>
    <mergeCell ref="A23:D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G22"/>
  <sheetViews>
    <sheetView workbookViewId="0">
      <selection activeCell="B13" sqref="B13"/>
    </sheetView>
  </sheetViews>
  <sheetFormatPr defaultRowHeight="12"/>
  <cols>
    <col min="1" max="1" width="19.42578125" style="76" customWidth="1"/>
    <col min="2" max="2" width="23.5703125" style="76" customWidth="1"/>
    <col min="3" max="3" width="24.85546875" style="76" customWidth="1"/>
    <col min="4" max="4" width="8.28515625" style="76" customWidth="1"/>
    <col min="5" max="5" width="10" style="76" customWidth="1"/>
    <col min="6" max="16384" width="9.140625" style="76"/>
  </cols>
  <sheetData>
    <row r="1" spans="1:7" ht="33" customHeight="1">
      <c r="A1" s="219" t="s">
        <v>481</v>
      </c>
      <c r="B1" s="219"/>
      <c r="C1" s="219"/>
      <c r="D1" s="68"/>
      <c r="E1" s="68"/>
      <c r="F1" s="112"/>
      <c r="G1" s="112"/>
    </row>
    <row r="2" spans="1:7">
      <c r="A2" s="70" t="s">
        <v>23</v>
      </c>
      <c r="B2" s="113">
        <v>39576</v>
      </c>
      <c r="C2" s="113">
        <v>40246</v>
      </c>
      <c r="D2" s="68"/>
      <c r="E2" s="68"/>
    </row>
    <row r="3" spans="1:7">
      <c r="A3" s="70" t="s">
        <v>12</v>
      </c>
      <c r="B3" s="114">
        <v>90.1</v>
      </c>
      <c r="C3" s="115"/>
      <c r="D3" s="68"/>
      <c r="E3" s="68"/>
    </row>
    <row r="4" spans="1:7">
      <c r="A4" s="70" t="s">
        <v>13</v>
      </c>
      <c r="B4" s="114">
        <v>93.2</v>
      </c>
      <c r="C4" s="115"/>
      <c r="D4" s="68"/>
      <c r="E4" s="68"/>
    </row>
    <row r="5" spans="1:7">
      <c r="A5" s="70" t="s">
        <v>14</v>
      </c>
      <c r="B5" s="114">
        <v>96.3</v>
      </c>
      <c r="C5" s="114">
        <v>99.7</v>
      </c>
      <c r="D5" s="68"/>
      <c r="E5" s="68"/>
    </row>
    <row r="6" spans="1:7">
      <c r="A6" s="70" t="s">
        <v>231</v>
      </c>
      <c r="B6" s="116"/>
      <c r="C6" s="114">
        <v>103.2</v>
      </c>
      <c r="D6" s="68"/>
      <c r="E6" s="68"/>
    </row>
    <row r="7" spans="1:7">
      <c r="A7" s="70" t="s">
        <v>301</v>
      </c>
      <c r="B7" s="116"/>
      <c r="C7" s="114">
        <v>106.7</v>
      </c>
      <c r="D7" s="68"/>
      <c r="E7" s="68"/>
    </row>
    <row r="8" spans="1:7">
      <c r="A8" s="70" t="s">
        <v>302</v>
      </c>
      <c r="B8" s="116"/>
      <c r="C8" s="114">
        <v>110.3</v>
      </c>
      <c r="D8" s="68"/>
      <c r="E8" s="68"/>
    </row>
    <row r="9" spans="1:7">
      <c r="A9" s="70" t="s">
        <v>303</v>
      </c>
      <c r="B9" s="116"/>
      <c r="C9" s="114">
        <v>114</v>
      </c>
      <c r="D9" s="68"/>
      <c r="E9" s="68"/>
    </row>
    <row r="10" spans="1:7">
      <c r="A10" s="78"/>
      <c r="B10" s="78"/>
      <c r="C10" s="78"/>
    </row>
    <row r="11" spans="1:7" ht="34.5" customHeight="1">
      <c r="A11" s="219" t="s">
        <v>519</v>
      </c>
      <c r="B11" s="219"/>
      <c r="C11" s="219"/>
    </row>
    <row r="12" spans="1:7" ht="15.75" customHeight="1">
      <c r="A12" s="70" t="s">
        <v>23</v>
      </c>
      <c r="B12" s="70" t="s">
        <v>460</v>
      </c>
      <c r="C12" s="70" t="s">
        <v>461</v>
      </c>
    </row>
    <row r="13" spans="1:7">
      <c r="A13" s="70" t="s">
        <v>231</v>
      </c>
      <c r="B13" s="70">
        <v>127</v>
      </c>
      <c r="C13" s="71">
        <v>129.49100000000001</v>
      </c>
    </row>
    <row r="14" spans="1:7">
      <c r="A14" s="70" t="s">
        <v>301</v>
      </c>
      <c r="B14" s="70">
        <v>131</v>
      </c>
      <c r="C14" s="71">
        <v>133.965</v>
      </c>
    </row>
    <row r="15" spans="1:7">
      <c r="A15" s="70" t="s">
        <v>302</v>
      </c>
      <c r="B15" s="70">
        <v>136</v>
      </c>
      <c r="C15" s="71">
        <v>138.512</v>
      </c>
    </row>
    <row r="16" spans="1:7">
      <c r="A16" s="70" t="s">
        <v>303</v>
      </c>
      <c r="B16" s="70">
        <v>140</v>
      </c>
      <c r="C16" s="71">
        <v>143.10400000000001</v>
      </c>
    </row>
    <row r="17" spans="1:5">
      <c r="A17" s="70" t="s">
        <v>463</v>
      </c>
      <c r="B17" s="70"/>
      <c r="C17" s="71">
        <v>147.76</v>
      </c>
      <c r="D17" s="68"/>
    </row>
    <row r="18" spans="1:5">
      <c r="A18" s="102"/>
      <c r="B18" s="102"/>
    </row>
    <row r="19" spans="1:5" ht="15">
      <c r="A19" s="326" t="s">
        <v>462</v>
      </c>
      <c r="B19" s="327"/>
      <c r="C19" s="327"/>
      <c r="D19" s="327"/>
      <c r="E19" s="327"/>
    </row>
    <row r="20" spans="1:5" ht="164.25" customHeight="1">
      <c r="A20" s="280" t="s">
        <v>309</v>
      </c>
      <c r="B20" s="280"/>
      <c r="C20" s="280"/>
      <c r="D20" s="280"/>
      <c r="E20" s="280"/>
    </row>
    <row r="22" spans="1:5">
      <c r="A22" s="77" t="s">
        <v>85</v>
      </c>
      <c r="B22" s="117"/>
    </row>
  </sheetData>
  <mergeCells count="4">
    <mergeCell ref="A20:E20"/>
    <mergeCell ref="A19:E19"/>
    <mergeCell ref="A1:C1"/>
    <mergeCell ref="A11:C11"/>
  </mergeCells>
  <hyperlinks>
    <hyperlink ref="A22" location="Contents!A1" display="Back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I37"/>
  <sheetViews>
    <sheetView workbookViewId="0">
      <selection activeCell="B20" sqref="B20"/>
    </sheetView>
  </sheetViews>
  <sheetFormatPr defaultRowHeight="15"/>
  <cols>
    <col min="1" max="1" width="11.5703125" style="25" customWidth="1"/>
    <col min="2" max="2" width="23.7109375" style="25" customWidth="1"/>
    <col min="3" max="3" width="20.42578125" style="25" customWidth="1"/>
    <col min="4" max="5" width="10.85546875" style="25" customWidth="1"/>
    <col min="6" max="6" width="13" style="25" customWidth="1"/>
    <col min="7" max="7" width="12.42578125" style="25" customWidth="1"/>
    <col min="8" max="8" width="16.42578125" style="25" customWidth="1"/>
    <col min="9" max="16384" width="9.140625" style="25"/>
  </cols>
  <sheetData>
    <row r="1" spans="1:9" ht="37.5" customHeight="1">
      <c r="A1" s="328" t="s">
        <v>521</v>
      </c>
      <c r="B1" s="328"/>
      <c r="C1" s="328"/>
      <c r="D1" s="328"/>
      <c r="E1" s="328"/>
      <c r="F1" s="328"/>
      <c r="G1" s="328"/>
      <c r="H1" s="328"/>
    </row>
    <row r="2" spans="1:9" ht="25.5">
      <c r="A2" s="37" t="s">
        <v>214</v>
      </c>
      <c r="B2" s="37" t="s">
        <v>320</v>
      </c>
      <c r="C2" s="37" t="s">
        <v>340</v>
      </c>
      <c r="D2" s="154" t="s">
        <v>512</v>
      </c>
      <c r="E2" s="37" t="s">
        <v>347</v>
      </c>
      <c r="F2" s="37" t="s">
        <v>344</v>
      </c>
      <c r="G2" s="156" t="s">
        <v>516</v>
      </c>
      <c r="H2" s="37" t="s">
        <v>348</v>
      </c>
    </row>
    <row r="3" spans="1:9">
      <c r="A3" s="63" t="s">
        <v>223</v>
      </c>
      <c r="B3" s="63" t="s">
        <v>342</v>
      </c>
      <c r="C3" s="159" t="s">
        <v>511</v>
      </c>
      <c r="D3" s="160">
        <v>0.124</v>
      </c>
      <c r="E3" s="160">
        <v>0.106</v>
      </c>
      <c r="F3" s="160">
        <v>0.06</v>
      </c>
      <c r="G3" s="160">
        <v>5.1200000000000002E-2</v>
      </c>
      <c r="H3" s="161">
        <v>40724</v>
      </c>
      <c r="I3" s="167"/>
    </row>
    <row r="4" spans="1:9" ht="25.5">
      <c r="A4" s="54" t="s">
        <v>215</v>
      </c>
      <c r="B4" s="54" t="s">
        <v>324</v>
      </c>
      <c r="C4" s="141" t="s">
        <v>346</v>
      </c>
      <c r="D4" s="142">
        <v>9.6199999999999994E-2</v>
      </c>
      <c r="E4" s="142">
        <v>8.7400000000000005E-2</v>
      </c>
      <c r="F4" s="142">
        <v>1.83E-2</v>
      </c>
      <c r="G4" s="142">
        <v>3.5099999999999999E-2</v>
      </c>
      <c r="H4" s="143">
        <v>40543</v>
      </c>
      <c r="I4" s="167"/>
    </row>
    <row r="5" spans="1:9">
      <c r="A5" s="54" t="s">
        <v>216</v>
      </c>
      <c r="B5" s="54" t="s">
        <v>217</v>
      </c>
      <c r="C5" s="141" t="s">
        <v>513</v>
      </c>
      <c r="D5" s="142">
        <v>4.5999999999999999E-2</v>
      </c>
      <c r="E5" s="142">
        <v>0.42</v>
      </c>
      <c r="F5" s="142">
        <v>1.2999999999999999E-2</v>
      </c>
      <c r="G5" s="142">
        <v>1.2999999999999999E-2</v>
      </c>
      <c r="H5" s="143">
        <v>40633</v>
      </c>
      <c r="I5" s="167"/>
    </row>
    <row r="6" spans="1:9">
      <c r="A6" s="54" t="s">
        <v>224</v>
      </c>
      <c r="B6" s="54" t="s">
        <v>322</v>
      </c>
      <c r="C6" s="141" t="s">
        <v>518</v>
      </c>
      <c r="D6" s="142">
        <v>0.11899999999999999</v>
      </c>
      <c r="E6" s="142">
        <v>0.14899999999999999</v>
      </c>
      <c r="F6" s="142">
        <v>1.5299999999999999E-2</v>
      </c>
      <c r="G6" s="142">
        <v>3.3300000000000003E-2</v>
      </c>
      <c r="H6" s="143">
        <v>40633</v>
      </c>
      <c r="I6" s="167"/>
    </row>
    <row r="7" spans="1:9">
      <c r="A7" s="54" t="s">
        <v>321</v>
      </c>
      <c r="B7" s="54" t="s">
        <v>218</v>
      </c>
      <c r="C7" s="141" t="s">
        <v>517</v>
      </c>
      <c r="D7" s="142">
        <v>0.20599999999999999</v>
      </c>
      <c r="E7" s="142">
        <v>0.11700000000000001</v>
      </c>
      <c r="F7" s="142">
        <v>3.3000000000000002E-2</v>
      </c>
      <c r="G7" s="142">
        <v>2.8000000000000001E-2</v>
      </c>
      <c r="H7" s="143">
        <v>40724</v>
      </c>
      <c r="I7" s="167"/>
    </row>
    <row r="8" spans="1:9" ht="25.5">
      <c r="A8" s="54" t="s">
        <v>221</v>
      </c>
      <c r="B8" s="54" t="s">
        <v>222</v>
      </c>
      <c r="C8" s="141" t="s">
        <v>522</v>
      </c>
      <c r="D8" s="142">
        <v>0.2505</v>
      </c>
      <c r="E8" s="142">
        <v>0.1545</v>
      </c>
      <c r="F8" s="142">
        <v>3.9899999999999998E-2</v>
      </c>
      <c r="G8" s="142">
        <v>4.1500000000000002E-2</v>
      </c>
      <c r="H8" s="143">
        <v>40724</v>
      </c>
      <c r="I8" s="168"/>
    </row>
    <row r="9" spans="1:9" ht="25.5">
      <c r="A9" s="54" t="s">
        <v>224</v>
      </c>
      <c r="B9" s="54" t="s">
        <v>225</v>
      </c>
      <c r="C9" s="141" t="s">
        <v>515</v>
      </c>
      <c r="D9" s="142">
        <v>0.104</v>
      </c>
      <c r="E9" s="142">
        <v>0.17799999999999999</v>
      </c>
      <c r="F9" s="142">
        <v>2.1299999999999999E-2</v>
      </c>
      <c r="G9" s="142">
        <v>3.5200000000000002E-2</v>
      </c>
      <c r="H9" s="143">
        <v>40633</v>
      </c>
      <c r="I9" s="168"/>
    </row>
    <row r="10" spans="1:9" ht="25.5">
      <c r="A10" s="54" t="s">
        <v>219</v>
      </c>
      <c r="B10" s="157" t="s">
        <v>220</v>
      </c>
      <c r="C10" s="141" t="s">
        <v>345</v>
      </c>
      <c r="D10" s="142">
        <v>2.9399999999999999E-2</v>
      </c>
      <c r="E10" s="142">
        <v>2.47E-2</v>
      </c>
      <c r="F10" s="142">
        <v>4.3200000000000002E-2</v>
      </c>
      <c r="G10" s="142"/>
      <c r="H10" s="143">
        <v>40543</v>
      </c>
      <c r="I10" s="167" t="s">
        <v>514</v>
      </c>
    </row>
    <row r="11" spans="1:9">
      <c r="A11" s="54" t="s">
        <v>223</v>
      </c>
      <c r="B11" s="157" t="s">
        <v>227</v>
      </c>
      <c r="C11" s="141" t="s">
        <v>226</v>
      </c>
      <c r="D11" s="142">
        <v>7.3999999999999996E-2</v>
      </c>
      <c r="E11" s="142">
        <v>9.1999999999999998E-2</v>
      </c>
      <c r="F11" s="142"/>
      <c r="G11" s="142">
        <v>2.4E-2</v>
      </c>
      <c r="H11" s="143">
        <v>40724</v>
      </c>
      <c r="I11" s="169"/>
    </row>
    <row r="12" spans="1:9" ht="25.5">
      <c r="A12" s="54" t="s">
        <v>223</v>
      </c>
      <c r="B12" s="157" t="s">
        <v>323</v>
      </c>
      <c r="C12" s="141" t="s">
        <v>226</v>
      </c>
      <c r="D12" s="142">
        <v>8.7099999999999997E-2</v>
      </c>
      <c r="E12" s="142">
        <v>9.7900000000000001E-2</v>
      </c>
      <c r="F12" s="142">
        <v>1.24E-2</v>
      </c>
      <c r="G12" s="142">
        <v>2.4899999999999999E-2</v>
      </c>
      <c r="H12" s="143">
        <v>40724</v>
      </c>
      <c r="I12" s="167"/>
    </row>
    <row r="13" spans="1:9" ht="33" customHeight="1">
      <c r="A13" s="54" t="s">
        <v>223</v>
      </c>
      <c r="B13" s="166" t="s">
        <v>341</v>
      </c>
      <c r="C13" s="141" t="s">
        <v>226</v>
      </c>
      <c r="D13" s="142">
        <v>8.4900000000000003E-2</v>
      </c>
      <c r="E13" s="142">
        <v>8.7999999999999995E-2</v>
      </c>
      <c r="F13" s="142">
        <v>3.2800000000000003E-2</v>
      </c>
      <c r="G13" s="142">
        <v>3.7400000000000003E-2</v>
      </c>
      <c r="H13" s="143">
        <v>40724</v>
      </c>
      <c r="I13" s="167"/>
    </row>
    <row r="14" spans="1:9" ht="33" customHeight="1">
      <c r="A14" s="54" t="s">
        <v>223</v>
      </c>
      <c r="B14" s="157" t="s">
        <v>343</v>
      </c>
      <c r="C14" s="141" t="s">
        <v>226</v>
      </c>
      <c r="D14" s="142">
        <v>0.1027</v>
      </c>
      <c r="E14" s="142">
        <v>0.10059999999999999</v>
      </c>
      <c r="F14" s="142">
        <v>1.7100000000000001E-2</v>
      </c>
      <c r="G14" s="142">
        <v>3.15E-2</v>
      </c>
      <c r="H14" s="143">
        <v>40724</v>
      </c>
      <c r="I14" s="167"/>
    </row>
    <row r="16" spans="1:9">
      <c r="A16" s="4"/>
      <c r="B16" s="4"/>
      <c r="C16" s="26"/>
      <c r="D16" s="26"/>
      <c r="E16" s="27"/>
      <c r="F16" s="27"/>
      <c r="G16" s="27"/>
      <c r="H16" s="4"/>
    </row>
    <row r="17" spans="1:8">
      <c r="A17" s="4"/>
      <c r="B17" s="4"/>
      <c r="C17" s="26"/>
      <c r="D17" s="26"/>
      <c r="E17" s="27"/>
      <c r="F17" s="27"/>
      <c r="G17" s="27"/>
      <c r="H17" s="4"/>
    </row>
    <row r="18" spans="1:8">
      <c r="A18" s="4"/>
      <c r="B18" s="4"/>
      <c r="C18" s="26"/>
      <c r="D18" s="26"/>
      <c r="E18" s="27"/>
      <c r="F18" s="27"/>
      <c r="G18" s="27"/>
      <c r="H18" s="4"/>
    </row>
    <row r="19" spans="1:8">
      <c r="A19" s="4"/>
      <c r="B19" s="4"/>
      <c r="C19" s="26"/>
      <c r="D19" s="26"/>
      <c r="E19" s="27"/>
      <c r="F19" s="27"/>
      <c r="G19" s="27"/>
      <c r="H19" s="4"/>
    </row>
    <row r="20" spans="1:8">
      <c r="A20" s="4"/>
      <c r="B20" s="4"/>
      <c r="C20" s="158"/>
      <c r="D20" s="27"/>
      <c r="E20" s="27"/>
      <c r="F20" s="4"/>
      <c r="G20" s="4"/>
      <c r="H20" s="4"/>
    </row>
    <row r="21" spans="1:8">
      <c r="A21" s="4"/>
      <c r="B21" s="4"/>
      <c r="C21" s="26"/>
      <c r="D21" s="26"/>
      <c r="E21" s="27"/>
      <c r="F21" s="27"/>
      <c r="G21" s="27"/>
      <c r="H21" s="4"/>
    </row>
    <row r="22" spans="1:8">
      <c r="A22" s="4"/>
      <c r="B22" s="4"/>
      <c r="C22" s="26"/>
      <c r="D22" s="26"/>
      <c r="E22" s="27"/>
      <c r="F22" s="27"/>
      <c r="G22" s="27"/>
      <c r="H22" s="4"/>
    </row>
    <row r="23" spans="1:8">
      <c r="A23" s="4"/>
      <c r="B23" s="4"/>
      <c r="C23" s="26"/>
      <c r="D23" s="26"/>
      <c r="E23" s="27"/>
      <c r="F23" s="27"/>
      <c r="G23" s="27"/>
      <c r="H23" s="4"/>
    </row>
    <row r="24" spans="1:8">
      <c r="A24" s="4"/>
      <c r="B24" s="4"/>
      <c r="C24" s="26"/>
      <c r="D24" s="26"/>
      <c r="E24" s="27"/>
      <c r="F24" s="27"/>
      <c r="G24" s="27"/>
      <c r="H24" s="4"/>
    </row>
    <row r="25" spans="1:8">
      <c r="A25" s="4"/>
      <c r="B25" s="4"/>
      <c r="C25" s="26"/>
      <c r="D25" s="26"/>
      <c r="E25" s="27"/>
      <c r="F25" s="27"/>
      <c r="G25" s="27"/>
      <c r="H25" s="4"/>
    </row>
    <row r="26" spans="1:8">
      <c r="A26" s="4"/>
      <c r="B26" s="4"/>
      <c r="C26" s="26"/>
      <c r="D26" s="26"/>
      <c r="E26" s="27"/>
      <c r="F26" s="27"/>
      <c r="G26" s="27"/>
      <c r="H26" s="4"/>
    </row>
    <row r="27" spans="1:8">
      <c r="A27" s="4"/>
      <c r="B27" s="4" t="s">
        <v>514</v>
      </c>
      <c r="C27" s="26"/>
      <c r="D27" s="26"/>
      <c r="E27" s="27"/>
      <c r="F27" s="27"/>
      <c r="G27" s="27"/>
      <c r="H27" s="4"/>
    </row>
    <row r="28" spans="1:8">
      <c r="A28" s="4"/>
      <c r="B28" s="4"/>
      <c r="C28" s="26"/>
      <c r="D28" s="26"/>
      <c r="E28" s="27"/>
      <c r="F28" s="27"/>
      <c r="G28" s="27"/>
      <c r="H28" s="4"/>
    </row>
    <row r="29" spans="1:8">
      <c r="A29" s="4"/>
      <c r="B29" s="4"/>
      <c r="C29" s="26"/>
      <c r="D29" s="26"/>
      <c r="E29" s="27"/>
      <c r="F29" s="27"/>
      <c r="G29" s="27"/>
      <c r="H29" s="4"/>
    </row>
    <row r="30" spans="1:8">
      <c r="A30" s="4"/>
      <c r="B30" s="4"/>
      <c r="C30" s="26"/>
      <c r="D30" s="26"/>
      <c r="E30" s="27"/>
      <c r="F30" s="27"/>
      <c r="G30" s="27"/>
      <c r="H30" s="4"/>
    </row>
    <row r="31" spans="1:8">
      <c r="A31" s="4"/>
      <c r="B31" s="4"/>
      <c r="C31" s="26"/>
      <c r="D31" s="26"/>
      <c r="E31" s="27"/>
      <c r="F31" s="27"/>
      <c r="G31" s="27"/>
      <c r="H31" s="4"/>
    </row>
    <row r="32" spans="1:8">
      <c r="A32" s="4"/>
      <c r="B32" s="4"/>
      <c r="C32" s="26"/>
      <c r="D32" s="26"/>
      <c r="E32" s="27"/>
      <c r="F32" s="27"/>
      <c r="G32" s="27"/>
      <c r="H32" s="4"/>
    </row>
    <row r="33" spans="1:8">
      <c r="A33" s="4"/>
      <c r="B33" s="4"/>
      <c r="C33" s="26"/>
      <c r="D33" s="26"/>
      <c r="E33" s="27"/>
      <c r="F33" s="27"/>
      <c r="G33" s="27"/>
      <c r="H33" s="4"/>
    </row>
    <row r="34" spans="1:8">
      <c r="A34" s="4"/>
      <c r="B34" s="4"/>
      <c r="C34" s="26"/>
      <c r="D34" s="26"/>
      <c r="E34" s="27"/>
      <c r="F34" s="27"/>
      <c r="G34" s="27"/>
      <c r="H34" s="4"/>
    </row>
    <row r="35" spans="1:8">
      <c r="A35" s="4"/>
      <c r="B35" s="4"/>
      <c r="C35" s="26"/>
      <c r="D35" s="26"/>
      <c r="E35" s="27"/>
      <c r="F35" s="27"/>
      <c r="G35" s="27"/>
      <c r="H35" s="4"/>
    </row>
    <row r="36" spans="1:8">
      <c r="A36" s="4"/>
      <c r="B36" s="4"/>
      <c r="C36" s="26"/>
      <c r="D36" s="26"/>
      <c r="E36" s="27"/>
      <c r="F36" s="27"/>
      <c r="G36" s="27"/>
      <c r="H36" s="4"/>
    </row>
    <row r="37" spans="1:8">
      <c r="A37" s="4"/>
      <c r="B37" s="4"/>
      <c r="C37" s="26"/>
      <c r="D37" s="26"/>
      <c r="E37" s="27"/>
      <c r="F37" s="27"/>
      <c r="G37" s="27"/>
      <c r="H37" s="4"/>
    </row>
  </sheetData>
  <mergeCells count="1">
    <mergeCell ref="A1:H1"/>
  </mergeCells>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E30"/>
  <sheetViews>
    <sheetView zoomScaleNormal="100" workbookViewId="0">
      <selection activeCell="C9" sqref="C9"/>
    </sheetView>
  </sheetViews>
  <sheetFormatPr defaultRowHeight="12.75"/>
  <cols>
    <col min="1" max="1" width="19.85546875" style="38" customWidth="1"/>
    <col min="2" max="2" width="16.85546875" style="38" customWidth="1"/>
    <col min="3" max="3" width="15" style="38" customWidth="1"/>
    <col min="4" max="4" width="44.28515625" style="38" customWidth="1"/>
    <col min="5" max="5" width="15.140625" style="38" customWidth="1"/>
    <col min="6" max="16384" width="9.140625" style="38"/>
  </cols>
  <sheetData>
    <row r="1" spans="1:5" ht="33.75" customHeight="1">
      <c r="A1" s="204" t="s">
        <v>15</v>
      </c>
      <c r="B1" s="204"/>
      <c r="C1" s="204"/>
      <c r="D1" s="204"/>
      <c r="E1" s="204"/>
    </row>
    <row r="2" spans="1:5" ht="29.25" customHeight="1">
      <c r="A2" s="39" t="s">
        <v>16</v>
      </c>
      <c r="B2" s="39" t="s">
        <v>17</v>
      </c>
      <c r="C2" s="39" t="s">
        <v>99</v>
      </c>
      <c r="D2" s="39" t="s">
        <v>199</v>
      </c>
      <c r="E2" s="39" t="s">
        <v>285</v>
      </c>
    </row>
    <row r="3" spans="1:5" ht="38.25">
      <c r="A3" s="40" t="s">
        <v>18</v>
      </c>
      <c r="B3" s="41" t="s">
        <v>437</v>
      </c>
      <c r="C3" s="67" t="s">
        <v>506</v>
      </c>
      <c r="D3" s="40" t="s">
        <v>200</v>
      </c>
      <c r="E3" s="42" t="s">
        <v>286</v>
      </c>
    </row>
    <row r="4" spans="1:5" ht="51">
      <c r="A4" s="40" t="s">
        <v>19</v>
      </c>
      <c r="B4" s="43">
        <v>40165</v>
      </c>
      <c r="C4" s="165" t="s">
        <v>205</v>
      </c>
      <c r="D4" s="40" t="s">
        <v>201</v>
      </c>
      <c r="E4" s="42" t="s">
        <v>287</v>
      </c>
    </row>
    <row r="5" spans="1:5" ht="38.25">
      <c r="A5" s="40" t="s">
        <v>20</v>
      </c>
      <c r="B5" s="40" t="s">
        <v>438</v>
      </c>
      <c r="C5" s="165" t="s">
        <v>507</v>
      </c>
      <c r="D5" s="40" t="s">
        <v>202</v>
      </c>
      <c r="E5" s="42" t="s">
        <v>286</v>
      </c>
    </row>
    <row r="6" spans="1:5" ht="38.25">
      <c r="A6" s="40" t="s">
        <v>21</v>
      </c>
      <c r="B6" s="40" t="s">
        <v>439</v>
      </c>
      <c r="C6" s="165" t="s">
        <v>508</v>
      </c>
      <c r="D6" s="40" t="s">
        <v>203</v>
      </c>
      <c r="E6" s="42" t="s">
        <v>286</v>
      </c>
    </row>
    <row r="7" spans="1:5" ht="63.75">
      <c r="A7" s="40" t="s">
        <v>22</v>
      </c>
      <c r="B7" s="40" t="s">
        <v>438</v>
      </c>
      <c r="C7" s="67" t="s">
        <v>509</v>
      </c>
      <c r="D7" s="40" t="s">
        <v>204</v>
      </c>
      <c r="E7" s="42" t="s">
        <v>287</v>
      </c>
    </row>
    <row r="8" spans="1:5" ht="76.5">
      <c r="A8" s="40" t="s">
        <v>440</v>
      </c>
      <c r="B8" s="43">
        <v>40636</v>
      </c>
      <c r="C8" s="165" t="s">
        <v>510</v>
      </c>
      <c r="D8" s="40" t="s">
        <v>444</v>
      </c>
      <c r="E8" s="42" t="s">
        <v>286</v>
      </c>
    </row>
    <row r="9" spans="1:5" ht="76.5">
      <c r="A9" s="40" t="s">
        <v>441</v>
      </c>
      <c r="B9" s="43">
        <v>40636</v>
      </c>
      <c r="C9" s="165" t="s">
        <v>510</v>
      </c>
      <c r="D9" s="40" t="s">
        <v>443</v>
      </c>
      <c r="E9" s="42" t="s">
        <v>286</v>
      </c>
    </row>
    <row r="10" spans="1:5" ht="18" customHeight="1">
      <c r="A10" s="214" t="s">
        <v>442</v>
      </c>
      <c r="B10" s="214"/>
      <c r="C10" s="214"/>
      <c r="D10" s="214"/>
    </row>
    <row r="12" spans="1:5" ht="34.5" customHeight="1">
      <c r="A12" s="205" t="s">
        <v>59</v>
      </c>
      <c r="B12" s="206"/>
      <c r="C12" s="206"/>
      <c r="D12" s="207"/>
    </row>
    <row r="13" spans="1:5">
      <c r="A13" s="208" t="s">
        <v>60</v>
      </c>
      <c r="B13" s="209"/>
      <c r="C13" s="209"/>
      <c r="D13" s="210"/>
    </row>
    <row r="14" spans="1:5" ht="20.25" customHeight="1">
      <c r="A14" s="208" t="s">
        <v>61</v>
      </c>
      <c r="B14" s="209"/>
      <c r="C14" s="209"/>
      <c r="D14" s="210"/>
    </row>
    <row r="15" spans="1:5" ht="21.75" customHeight="1">
      <c r="A15" s="208" t="s">
        <v>62</v>
      </c>
      <c r="B15" s="209"/>
      <c r="C15" s="209"/>
      <c r="D15" s="210"/>
    </row>
    <row r="16" spans="1:5" ht="18" customHeight="1">
      <c r="A16" s="208" t="s">
        <v>63</v>
      </c>
      <c r="B16" s="209"/>
      <c r="C16" s="209"/>
      <c r="D16" s="210"/>
    </row>
    <row r="17" spans="1:4" ht="22.5" customHeight="1">
      <c r="A17" s="208" t="s">
        <v>64</v>
      </c>
      <c r="B17" s="209"/>
      <c r="C17" s="209"/>
      <c r="D17" s="210"/>
    </row>
    <row r="18" spans="1:4" ht="22.5" customHeight="1">
      <c r="A18" s="211" t="s">
        <v>65</v>
      </c>
      <c r="B18" s="212"/>
      <c r="C18" s="212"/>
      <c r="D18" s="213"/>
    </row>
    <row r="19" spans="1:4">
      <c r="A19" s="34"/>
      <c r="B19" s="34"/>
      <c r="C19" s="34"/>
      <c r="D19" s="34"/>
    </row>
    <row r="20" spans="1:4" ht="38.25" customHeight="1">
      <c r="A20" s="205" t="s">
        <v>317</v>
      </c>
      <c r="B20" s="206"/>
      <c r="C20" s="207"/>
      <c r="D20" s="34"/>
    </row>
    <row r="21" spans="1:4" ht="25.5">
      <c r="A21" s="44" t="s">
        <v>23</v>
      </c>
      <c r="B21" s="44" t="s">
        <v>318</v>
      </c>
      <c r="C21" s="39" t="s">
        <v>319</v>
      </c>
      <c r="D21" s="34"/>
    </row>
    <row r="22" spans="1:4">
      <c r="A22" s="42" t="s">
        <v>31</v>
      </c>
      <c r="B22" s="45">
        <v>150000</v>
      </c>
      <c r="C22" s="45">
        <v>75000</v>
      </c>
      <c r="D22" s="34"/>
    </row>
    <row r="23" spans="1:4">
      <c r="A23" s="42" t="s">
        <v>11</v>
      </c>
      <c r="B23" s="45">
        <v>156630</v>
      </c>
      <c r="C23" s="45">
        <v>78320</v>
      </c>
      <c r="D23" s="34"/>
    </row>
    <row r="24" spans="1:4">
      <c r="A24" s="42" t="s">
        <v>12</v>
      </c>
      <c r="B24" s="45">
        <v>163210</v>
      </c>
      <c r="C24" s="45">
        <v>81610</v>
      </c>
      <c r="D24" s="34"/>
    </row>
    <row r="25" spans="1:4">
      <c r="A25" s="42" t="s">
        <v>13</v>
      </c>
      <c r="B25" s="45">
        <v>170230</v>
      </c>
      <c r="C25" s="45">
        <v>85120</v>
      </c>
      <c r="D25" s="34"/>
    </row>
    <row r="26" spans="1:4">
      <c r="A26" s="42" t="s">
        <v>14</v>
      </c>
      <c r="B26" s="45">
        <v>175340</v>
      </c>
      <c r="C26" s="45">
        <v>87680</v>
      </c>
      <c r="D26" s="34"/>
    </row>
    <row r="27" spans="1:4">
      <c r="A27" s="42" t="s">
        <v>231</v>
      </c>
      <c r="B27" s="45">
        <v>182530</v>
      </c>
      <c r="C27" s="45">
        <v>91280</v>
      </c>
      <c r="D27" s="34"/>
    </row>
    <row r="28" spans="1:4">
      <c r="A28" s="42" t="s">
        <v>301</v>
      </c>
      <c r="B28" s="45">
        <v>188010</v>
      </c>
      <c r="C28" s="45">
        <v>94020</v>
      </c>
      <c r="D28" s="34"/>
    </row>
    <row r="30" spans="1:4">
      <c r="A30" s="46" t="s">
        <v>85</v>
      </c>
    </row>
  </sheetData>
  <mergeCells count="10">
    <mergeCell ref="A20:C20"/>
    <mergeCell ref="A1:E1"/>
    <mergeCell ref="A17:D17"/>
    <mergeCell ref="A18:D18"/>
    <mergeCell ref="A10:D10"/>
    <mergeCell ref="A12:D12"/>
    <mergeCell ref="A13:D13"/>
    <mergeCell ref="A14:D14"/>
    <mergeCell ref="A15:D15"/>
    <mergeCell ref="A16:D16"/>
  </mergeCells>
  <hyperlinks>
    <hyperlink ref="A30" location="Contents!A1" display="Back to contents"/>
  </hyperlink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dimension ref="A1:K16"/>
  <sheetViews>
    <sheetView topLeftCell="D1" workbookViewId="0">
      <selection activeCell="J8" sqref="J8"/>
    </sheetView>
  </sheetViews>
  <sheetFormatPr defaultRowHeight="12"/>
  <cols>
    <col min="1" max="1" width="9.140625" style="76"/>
    <col min="2" max="2" width="23" style="76" customWidth="1"/>
    <col min="3" max="3" width="19.7109375" style="76" customWidth="1"/>
    <col min="4" max="4" width="33.42578125" style="76" customWidth="1"/>
    <col min="5" max="5" width="31.5703125" style="76" customWidth="1"/>
    <col min="6" max="6" width="15.85546875" style="76" customWidth="1"/>
    <col min="7" max="8" width="9.140625" style="76"/>
    <col min="9" max="10" width="22.28515625" style="76" customWidth="1"/>
    <col min="11" max="11" width="37.42578125" style="76" customWidth="1"/>
    <col min="12" max="16384" width="9.140625" style="76"/>
  </cols>
  <sheetData>
    <row r="1" spans="1:11">
      <c r="A1" s="219" t="s">
        <v>402</v>
      </c>
      <c r="B1" s="219"/>
      <c r="C1" s="219"/>
      <c r="D1" s="219"/>
      <c r="E1" s="219"/>
    </row>
    <row r="2" spans="1:11">
      <c r="A2" s="220" t="s">
        <v>405</v>
      </c>
      <c r="B2" s="220"/>
      <c r="C2" s="220"/>
      <c r="D2" s="220"/>
      <c r="E2" s="220"/>
      <c r="G2" s="78"/>
      <c r="H2" s="78"/>
    </row>
    <row r="3" spans="1:11">
      <c r="A3" s="215" t="s">
        <v>371</v>
      </c>
      <c r="B3" s="216"/>
      <c r="C3" s="215" t="s">
        <v>372</v>
      </c>
      <c r="D3" s="216"/>
      <c r="E3" s="215" t="s">
        <v>373</v>
      </c>
      <c r="F3" s="217"/>
      <c r="G3" s="217"/>
      <c r="H3" s="218"/>
      <c r="I3" s="144" t="s">
        <v>374</v>
      </c>
      <c r="J3" s="144" t="s">
        <v>406</v>
      </c>
      <c r="K3" s="144" t="s">
        <v>407</v>
      </c>
    </row>
    <row r="4" spans="1:11">
      <c r="A4" s="145" t="s">
        <v>375</v>
      </c>
      <c r="B4" s="145" t="s">
        <v>376</v>
      </c>
      <c r="C4" s="145" t="s">
        <v>377</v>
      </c>
      <c r="D4" s="145" t="s">
        <v>378</v>
      </c>
      <c r="E4" s="146" t="s">
        <v>379</v>
      </c>
      <c r="F4" s="145" t="s">
        <v>286</v>
      </c>
      <c r="G4" s="147" t="s">
        <v>380</v>
      </c>
      <c r="H4" s="147">
        <v>2001</v>
      </c>
      <c r="I4" s="148" t="s">
        <v>381</v>
      </c>
      <c r="J4" s="148" t="s">
        <v>427</v>
      </c>
      <c r="K4" s="149" t="s">
        <v>408</v>
      </c>
    </row>
    <row r="5" spans="1:11" ht="24">
      <c r="A5" s="145" t="s">
        <v>375</v>
      </c>
      <c r="B5" s="145" t="s">
        <v>383</v>
      </c>
      <c r="C5" s="145" t="s">
        <v>16</v>
      </c>
      <c r="D5" s="145" t="s">
        <v>378</v>
      </c>
      <c r="E5" s="146" t="s">
        <v>384</v>
      </c>
      <c r="F5" s="145" t="s">
        <v>287</v>
      </c>
      <c r="G5" s="147" t="s">
        <v>382</v>
      </c>
      <c r="H5" s="147">
        <v>3000</v>
      </c>
      <c r="I5" s="148" t="s">
        <v>385</v>
      </c>
      <c r="J5" s="148" t="s">
        <v>428</v>
      </c>
      <c r="K5" s="149" t="s">
        <v>412</v>
      </c>
    </row>
    <row r="6" spans="1:11">
      <c r="A6" s="145" t="s">
        <v>386</v>
      </c>
      <c r="B6" s="145" t="s">
        <v>387</v>
      </c>
      <c r="C6" s="145" t="s">
        <v>16</v>
      </c>
      <c r="D6" s="145" t="s">
        <v>378</v>
      </c>
      <c r="E6" s="150" t="s">
        <v>388</v>
      </c>
      <c r="F6" s="145" t="s">
        <v>389</v>
      </c>
      <c r="G6" s="147" t="s">
        <v>380</v>
      </c>
      <c r="H6" s="147">
        <v>2088</v>
      </c>
      <c r="I6" s="148" t="s">
        <v>390</v>
      </c>
      <c r="J6" s="151" t="s">
        <v>429</v>
      </c>
      <c r="K6" s="149" t="s">
        <v>410</v>
      </c>
    </row>
    <row r="7" spans="1:11">
      <c r="A7" s="145" t="s">
        <v>391</v>
      </c>
      <c r="B7" s="145" t="s">
        <v>392</v>
      </c>
      <c r="C7" s="145" t="s">
        <v>16</v>
      </c>
      <c r="D7" s="145" t="s">
        <v>378</v>
      </c>
      <c r="E7" s="150" t="s">
        <v>393</v>
      </c>
      <c r="F7" s="152" t="s">
        <v>394</v>
      </c>
      <c r="G7" s="73" t="s">
        <v>380</v>
      </c>
      <c r="H7" s="147">
        <v>2090</v>
      </c>
      <c r="I7" s="148" t="s">
        <v>404</v>
      </c>
      <c r="J7" s="151" t="s">
        <v>429</v>
      </c>
      <c r="K7" s="149" t="s">
        <v>411</v>
      </c>
    </row>
    <row r="8" spans="1:11">
      <c r="A8" s="152" t="s">
        <v>375</v>
      </c>
      <c r="B8" s="152" t="s">
        <v>395</v>
      </c>
      <c r="C8" s="152" t="s">
        <v>16</v>
      </c>
      <c r="D8" s="152" t="s">
        <v>378</v>
      </c>
      <c r="E8" s="146" t="s">
        <v>396</v>
      </c>
      <c r="F8" s="145" t="s">
        <v>287</v>
      </c>
      <c r="G8" s="73" t="s">
        <v>382</v>
      </c>
      <c r="H8" s="73">
        <v>3000</v>
      </c>
      <c r="I8" s="148" t="s">
        <v>397</v>
      </c>
      <c r="J8" s="148" t="s">
        <v>430</v>
      </c>
      <c r="K8" s="149" t="s">
        <v>409</v>
      </c>
    </row>
    <row r="9" spans="1:11">
      <c r="A9" s="152" t="s">
        <v>375</v>
      </c>
      <c r="B9" s="152" t="s">
        <v>418</v>
      </c>
      <c r="C9" s="109" t="s">
        <v>16</v>
      </c>
      <c r="D9" s="109" t="s">
        <v>378</v>
      </c>
      <c r="E9" s="152" t="s">
        <v>419</v>
      </c>
      <c r="F9" s="152" t="s">
        <v>389</v>
      </c>
      <c r="G9" s="73" t="s">
        <v>380</v>
      </c>
      <c r="H9" s="73">
        <v>2088</v>
      </c>
      <c r="I9" s="148" t="s">
        <v>420</v>
      </c>
      <c r="J9" s="148" t="s">
        <v>431</v>
      </c>
      <c r="K9" s="149" t="s">
        <v>415</v>
      </c>
    </row>
    <row r="10" spans="1:11">
      <c r="A10" s="152" t="s">
        <v>386</v>
      </c>
      <c r="B10" s="152" t="s">
        <v>421</v>
      </c>
      <c r="C10" s="109" t="s">
        <v>16</v>
      </c>
      <c r="D10" s="109" t="s">
        <v>378</v>
      </c>
      <c r="E10" s="152" t="s">
        <v>422</v>
      </c>
      <c r="F10" s="152" t="s">
        <v>423</v>
      </c>
      <c r="G10" s="73" t="s">
        <v>380</v>
      </c>
      <c r="H10" s="73">
        <v>2060</v>
      </c>
      <c r="I10" s="148" t="s">
        <v>424</v>
      </c>
      <c r="J10" s="148" t="s">
        <v>416</v>
      </c>
      <c r="K10" s="149" t="s">
        <v>417</v>
      </c>
    </row>
    <row r="11" spans="1:11">
      <c r="A11" s="152" t="s">
        <v>375</v>
      </c>
      <c r="B11" s="152" t="s">
        <v>425</v>
      </c>
      <c r="C11" s="109" t="s">
        <v>426</v>
      </c>
      <c r="D11" s="109" t="s">
        <v>403</v>
      </c>
      <c r="E11" s="152" t="s">
        <v>479</v>
      </c>
      <c r="F11" s="152" t="s">
        <v>287</v>
      </c>
      <c r="G11" s="73" t="s">
        <v>382</v>
      </c>
      <c r="H11" s="73">
        <v>3001</v>
      </c>
      <c r="I11" s="109"/>
      <c r="J11" s="109" t="s">
        <v>432</v>
      </c>
      <c r="K11" s="153" t="s">
        <v>433</v>
      </c>
    </row>
    <row r="12" spans="1:11">
      <c r="A12" s="152" t="s">
        <v>375</v>
      </c>
      <c r="B12" s="152" t="s">
        <v>398</v>
      </c>
      <c r="C12" s="148" t="s">
        <v>436</v>
      </c>
      <c r="D12" s="148" t="s">
        <v>403</v>
      </c>
      <c r="E12" s="152" t="s">
        <v>479</v>
      </c>
      <c r="F12" s="152" t="s">
        <v>287</v>
      </c>
      <c r="G12" s="73" t="s">
        <v>382</v>
      </c>
      <c r="H12" s="73">
        <v>3001</v>
      </c>
      <c r="I12" s="148" t="s">
        <v>399</v>
      </c>
      <c r="J12" s="148" t="s">
        <v>432</v>
      </c>
      <c r="K12" s="149" t="s">
        <v>413</v>
      </c>
    </row>
    <row r="13" spans="1:11">
      <c r="A13" s="152" t="s">
        <v>375</v>
      </c>
      <c r="B13" s="152" t="s">
        <v>400</v>
      </c>
      <c r="C13" s="109" t="s">
        <v>435</v>
      </c>
      <c r="D13" s="148" t="s">
        <v>403</v>
      </c>
      <c r="E13" s="152" t="s">
        <v>479</v>
      </c>
      <c r="F13" s="152" t="s">
        <v>287</v>
      </c>
      <c r="G13" s="73" t="s">
        <v>382</v>
      </c>
      <c r="H13" s="73">
        <v>3001</v>
      </c>
      <c r="I13" s="148" t="s">
        <v>401</v>
      </c>
      <c r="J13" s="148" t="s">
        <v>434</v>
      </c>
      <c r="K13" s="149" t="s">
        <v>414</v>
      </c>
    </row>
    <row r="16" spans="1:11">
      <c r="K16" s="170"/>
    </row>
  </sheetData>
  <mergeCells count="5">
    <mergeCell ref="A3:B3"/>
    <mergeCell ref="C3:D3"/>
    <mergeCell ref="E3:H3"/>
    <mergeCell ref="A1:E1"/>
    <mergeCell ref="A2:E2"/>
  </mergeCells>
  <hyperlinks>
    <hyperlink ref="K9" r:id="rId1"/>
    <hyperlink ref="K10" r:id="rId2"/>
    <hyperlink ref="K4" r:id="rId3"/>
    <hyperlink ref="K6" r:id="rId4"/>
    <hyperlink ref="K7" r:id="rId5"/>
    <hyperlink ref="K12" r:id="rId6"/>
    <hyperlink ref="K13" r:id="rId7"/>
    <hyperlink ref="K11" r:id="rId8"/>
    <hyperlink ref="K5" r:id="rId9"/>
    <hyperlink ref="K8" r:id="rId10"/>
  </hyperlinks>
  <pageMargins left="0.51181102362204722" right="0.51181102362204722" top="0.74803149606299213" bottom="0.74803149606299213" header="0.31496062992125984" footer="0.31496062992125984"/>
  <pageSetup paperSize="9" orientation="landscape" r:id="rId11"/>
</worksheet>
</file>

<file path=xl/worksheets/sheet4.xml><?xml version="1.0" encoding="utf-8"?>
<worksheet xmlns="http://schemas.openxmlformats.org/spreadsheetml/2006/main" xmlns:r="http://schemas.openxmlformats.org/officeDocument/2006/relationships">
  <sheetPr codeName="Sheet3"/>
  <dimension ref="A1:G62"/>
  <sheetViews>
    <sheetView topLeftCell="A22" zoomScale="110" zoomScaleNormal="110" workbookViewId="0">
      <selection activeCell="G25" sqref="G25"/>
    </sheetView>
  </sheetViews>
  <sheetFormatPr defaultRowHeight="11.25"/>
  <cols>
    <col min="1" max="1" width="11.42578125" style="81" customWidth="1"/>
    <col min="2" max="2" width="15.28515625" style="81" customWidth="1"/>
    <col min="3" max="3" width="13.5703125" style="81" customWidth="1"/>
    <col min="4" max="4" width="15.28515625" style="81" customWidth="1"/>
    <col min="5" max="5" width="12" style="81" customWidth="1"/>
    <col min="6" max="6" width="11.140625" style="81" customWidth="1"/>
    <col min="7" max="7" width="10.140625" style="81" customWidth="1"/>
    <col min="8" max="8" width="15.5703125" style="81" customWidth="1"/>
    <col min="9" max="9" width="16.28515625" style="81" customWidth="1"/>
    <col min="10" max="16384" width="9.140625" style="81"/>
  </cols>
  <sheetData>
    <row r="1" spans="1:6">
      <c r="A1" s="226" t="s">
        <v>311</v>
      </c>
      <c r="B1" s="227"/>
      <c r="C1" s="227"/>
      <c r="D1" s="227"/>
      <c r="E1" s="228"/>
    </row>
    <row r="2" spans="1:6" ht="22.5">
      <c r="A2" s="82" t="s">
        <v>23</v>
      </c>
      <c r="B2" s="83" t="s">
        <v>32</v>
      </c>
      <c r="C2" s="83" t="s">
        <v>33</v>
      </c>
      <c r="D2" s="83" t="s">
        <v>34</v>
      </c>
      <c r="E2" s="83" t="s">
        <v>35</v>
      </c>
      <c r="F2" s="84"/>
    </row>
    <row r="3" spans="1:6">
      <c r="A3" s="85" t="s">
        <v>31</v>
      </c>
      <c r="B3" s="86">
        <v>0.163692</v>
      </c>
      <c r="C3" s="86">
        <f>650000/1000000000</f>
        <v>6.4999999999999997E-4</v>
      </c>
      <c r="D3" s="86">
        <v>0.16304199999999999</v>
      </c>
      <c r="E3" s="86" t="s">
        <v>310</v>
      </c>
    </row>
    <row r="4" spans="1:6">
      <c r="A4" s="85" t="s">
        <v>11</v>
      </c>
      <c r="B4" s="86">
        <v>2.817491</v>
      </c>
      <c r="C4" s="86">
        <v>9.9330000000000009E-3</v>
      </c>
      <c r="D4" s="86">
        <v>2.8075580000000002</v>
      </c>
      <c r="E4" s="86">
        <v>1.7152000000000001</v>
      </c>
    </row>
    <row r="5" spans="1:6">
      <c r="A5" s="85" t="s">
        <v>12</v>
      </c>
      <c r="B5" s="86">
        <v>0.82724399999999998</v>
      </c>
      <c r="C5" s="86">
        <v>5.4235999999999999E-2</v>
      </c>
      <c r="D5" s="86">
        <v>0.77300800000000003</v>
      </c>
      <c r="E5" s="86">
        <v>0.65200000000000002</v>
      </c>
    </row>
    <row r="6" spans="1:6">
      <c r="A6" s="85" t="s">
        <v>13</v>
      </c>
      <c r="B6" s="86">
        <v>-3.1894</v>
      </c>
      <c r="C6" s="86">
        <v>0.12948599999999999</v>
      </c>
      <c r="D6" s="86">
        <v>-3.3189000000000002</v>
      </c>
      <c r="E6" s="86">
        <v>-2.4062000000000001</v>
      </c>
    </row>
    <row r="7" spans="1:6">
      <c r="A7" s="85" t="s">
        <v>14</v>
      </c>
      <c r="B7" s="87">
        <v>6.6603630000000003</v>
      </c>
      <c r="C7" s="87">
        <v>0.339889</v>
      </c>
      <c r="D7" s="87">
        <v>6.3204739999999999</v>
      </c>
      <c r="E7" s="87" t="s">
        <v>310</v>
      </c>
    </row>
    <row r="8" spans="1:6">
      <c r="A8" s="85" t="s">
        <v>231</v>
      </c>
      <c r="B8" s="87"/>
      <c r="C8" s="87"/>
      <c r="D8" s="87"/>
      <c r="E8" s="87"/>
    </row>
    <row r="10" spans="1:6">
      <c r="A10" s="229" t="s">
        <v>39</v>
      </c>
      <c r="B10" s="229"/>
      <c r="C10" s="229"/>
      <c r="D10" s="229"/>
      <c r="E10" s="229"/>
    </row>
    <row r="11" spans="1:6" ht="45">
      <c r="A11" s="82" t="s">
        <v>23</v>
      </c>
      <c r="B11" s="83" t="s">
        <v>40</v>
      </c>
      <c r="C11" s="83" t="s">
        <v>41</v>
      </c>
      <c r="D11" s="83" t="s">
        <v>42</v>
      </c>
      <c r="E11" s="83" t="s">
        <v>43</v>
      </c>
    </row>
    <row r="12" spans="1:6">
      <c r="A12" s="85" t="s">
        <v>31</v>
      </c>
      <c r="B12" s="88">
        <v>0.115</v>
      </c>
      <c r="C12" s="88">
        <v>0.161</v>
      </c>
      <c r="D12" s="88">
        <f>B12+C12</f>
        <v>0.27600000000000002</v>
      </c>
      <c r="E12" s="89">
        <v>5</v>
      </c>
    </row>
    <row r="13" spans="1:6">
      <c r="A13" s="85" t="s">
        <v>11</v>
      </c>
      <c r="B13" s="88">
        <v>2.2250000000000001</v>
      </c>
      <c r="C13" s="88">
        <v>0.64300000000000002</v>
      </c>
      <c r="D13" s="88">
        <v>2.8679999999999999</v>
      </c>
      <c r="E13" s="89">
        <v>11</v>
      </c>
    </row>
    <row r="14" spans="1:6">
      <c r="A14" s="85" t="s">
        <v>12</v>
      </c>
      <c r="B14" s="88">
        <v>8.65</v>
      </c>
      <c r="C14" s="88">
        <v>0.70913400000000004</v>
      </c>
      <c r="D14" s="88">
        <v>9.3659999999999997</v>
      </c>
      <c r="E14" s="89">
        <v>24</v>
      </c>
    </row>
    <row r="15" spans="1:6">
      <c r="A15" s="85" t="s">
        <v>13</v>
      </c>
      <c r="B15" s="88">
        <v>14.28</v>
      </c>
      <c r="C15" s="88">
        <v>0.74331100000000006</v>
      </c>
      <c r="D15" s="88">
        <v>15.02</v>
      </c>
      <c r="E15" s="89">
        <v>48</v>
      </c>
    </row>
    <row r="16" spans="1:6">
      <c r="A16" s="85" t="s">
        <v>14</v>
      </c>
      <c r="B16" s="90">
        <v>18.096</v>
      </c>
      <c r="C16" s="90">
        <v>0.76</v>
      </c>
      <c r="D16" s="90">
        <f>SUM(B16:C16)</f>
        <v>18.856000000000002</v>
      </c>
      <c r="E16" s="91">
        <v>65</v>
      </c>
    </row>
    <row r="17" spans="1:5">
      <c r="A17" s="85" t="s">
        <v>231</v>
      </c>
      <c r="B17" s="90"/>
      <c r="C17" s="90"/>
      <c r="D17" s="90"/>
      <c r="E17" s="91"/>
    </row>
    <row r="19" spans="1:5">
      <c r="A19" s="229" t="s">
        <v>36</v>
      </c>
      <c r="B19" s="229"/>
      <c r="C19" s="229"/>
    </row>
    <row r="20" spans="1:5" ht="33.75">
      <c r="A20" s="82" t="s">
        <v>23</v>
      </c>
      <c r="B20" s="83" t="s">
        <v>37</v>
      </c>
      <c r="C20" s="83" t="s">
        <v>38</v>
      </c>
    </row>
    <row r="21" spans="1:5">
      <c r="A21" s="85" t="s">
        <v>31</v>
      </c>
      <c r="B21" s="88"/>
      <c r="C21" s="88">
        <v>0.34799999999999998</v>
      </c>
    </row>
    <row r="22" spans="1:5">
      <c r="A22" s="85" t="s">
        <v>11</v>
      </c>
      <c r="B22" s="88">
        <v>1.7589999999999999</v>
      </c>
      <c r="C22" s="88">
        <v>4.234</v>
      </c>
    </row>
    <row r="23" spans="1:5">
      <c r="A23" s="85" t="s">
        <v>12</v>
      </c>
      <c r="B23" s="88">
        <v>21.03</v>
      </c>
      <c r="C23" s="88">
        <v>5.2</v>
      </c>
    </row>
    <row r="24" spans="1:5">
      <c r="A24" s="85" t="s">
        <v>13</v>
      </c>
      <c r="B24" s="88">
        <v>45.43</v>
      </c>
      <c r="C24" s="88">
        <v>7.04</v>
      </c>
    </row>
    <row r="25" spans="1:5">
      <c r="A25" s="85" t="s">
        <v>14</v>
      </c>
      <c r="B25" s="90">
        <v>109.429</v>
      </c>
      <c r="C25" s="90"/>
    </row>
    <row r="26" spans="1:5">
      <c r="A26" s="85" t="s">
        <v>231</v>
      </c>
      <c r="B26" s="90"/>
      <c r="C26" s="90"/>
    </row>
    <row r="28" spans="1:5">
      <c r="A28" s="229" t="s">
        <v>44</v>
      </c>
      <c r="B28" s="229"/>
      <c r="C28" s="229"/>
      <c r="D28" s="229"/>
    </row>
    <row r="29" spans="1:5">
      <c r="A29" s="92" t="s">
        <v>23</v>
      </c>
      <c r="B29" s="83" t="s">
        <v>46</v>
      </c>
      <c r="C29" s="83" t="s">
        <v>47</v>
      </c>
      <c r="D29" s="85" t="s">
        <v>270</v>
      </c>
    </row>
    <row r="30" spans="1:5">
      <c r="A30" s="230" t="s">
        <v>31</v>
      </c>
      <c r="B30" s="85" t="s">
        <v>53</v>
      </c>
      <c r="C30" s="230">
        <v>5</v>
      </c>
      <c r="D30" s="223">
        <v>5</v>
      </c>
    </row>
    <row r="31" spans="1:5">
      <c r="A31" s="230"/>
      <c r="B31" s="85" t="s">
        <v>55</v>
      </c>
      <c r="C31" s="230"/>
      <c r="D31" s="225"/>
    </row>
    <row r="32" spans="1:5">
      <c r="A32" s="230" t="s">
        <v>11</v>
      </c>
      <c r="B32" s="85" t="s">
        <v>53</v>
      </c>
      <c r="C32" s="85">
        <v>2</v>
      </c>
      <c r="D32" s="223">
        <f>SUM(C32:C33)</f>
        <v>11</v>
      </c>
    </row>
    <row r="33" spans="1:7">
      <c r="A33" s="230"/>
      <c r="B33" s="85" t="s">
        <v>55</v>
      </c>
      <c r="C33" s="85">
        <v>9</v>
      </c>
      <c r="D33" s="225"/>
    </row>
    <row r="34" spans="1:7">
      <c r="A34" s="230" t="s">
        <v>12</v>
      </c>
      <c r="B34" s="85" t="s">
        <v>53</v>
      </c>
      <c r="C34" s="85">
        <v>13</v>
      </c>
      <c r="D34" s="223">
        <f>SUM(C34:C35)</f>
        <v>39</v>
      </c>
    </row>
    <row r="35" spans="1:7">
      <c r="A35" s="230"/>
      <c r="B35" s="85" t="s">
        <v>55</v>
      </c>
      <c r="C35" s="85">
        <v>26</v>
      </c>
      <c r="D35" s="225"/>
    </row>
    <row r="36" spans="1:7">
      <c r="A36" s="230" t="s">
        <v>13</v>
      </c>
      <c r="B36" s="85" t="s">
        <v>53</v>
      </c>
      <c r="C36" s="85">
        <v>16</v>
      </c>
      <c r="D36" s="223">
        <f>SUM(C36:C37)</f>
        <v>58</v>
      </c>
    </row>
    <row r="37" spans="1:7">
      <c r="A37" s="230"/>
      <c r="B37" s="85" t="s">
        <v>55</v>
      </c>
      <c r="C37" s="85">
        <v>42</v>
      </c>
      <c r="D37" s="225"/>
    </row>
    <row r="38" spans="1:7">
      <c r="A38" s="230" t="s">
        <v>14</v>
      </c>
      <c r="B38" s="85" t="s">
        <v>53</v>
      </c>
      <c r="C38" s="93">
        <v>22</v>
      </c>
      <c r="D38" s="231">
        <f>SUM(C38:C39)</f>
        <v>71</v>
      </c>
    </row>
    <row r="39" spans="1:7">
      <c r="A39" s="230"/>
      <c r="B39" s="85" t="s">
        <v>55</v>
      </c>
      <c r="C39" s="93">
        <v>49</v>
      </c>
      <c r="D39" s="232"/>
    </row>
    <row r="40" spans="1:7">
      <c r="A40" s="223" t="s">
        <v>231</v>
      </c>
      <c r="B40" s="85"/>
      <c r="C40" s="93"/>
      <c r="D40" s="231"/>
    </row>
    <row r="41" spans="1:7">
      <c r="A41" s="225"/>
      <c r="B41" s="85"/>
      <c r="C41" s="93"/>
      <c r="D41" s="232"/>
    </row>
    <row r="43" spans="1:7">
      <c r="A43" s="229" t="s">
        <v>45</v>
      </c>
      <c r="B43" s="229"/>
      <c r="C43" s="229"/>
      <c r="D43" s="229"/>
      <c r="E43" s="229"/>
      <c r="F43" s="229"/>
      <c r="G43" s="229"/>
    </row>
    <row r="44" spans="1:7" ht="33.75">
      <c r="A44" s="92" t="s">
        <v>23</v>
      </c>
      <c r="B44" s="83" t="s">
        <v>46</v>
      </c>
      <c r="C44" s="83" t="s">
        <v>48</v>
      </c>
      <c r="D44" s="83" t="s">
        <v>49</v>
      </c>
      <c r="E44" s="83" t="s">
        <v>50</v>
      </c>
      <c r="F44" s="83" t="s">
        <v>51</v>
      </c>
      <c r="G44" s="83" t="s">
        <v>52</v>
      </c>
    </row>
    <row r="45" spans="1:7">
      <c r="A45" s="230" t="s">
        <v>31</v>
      </c>
      <c r="B45" s="85" t="s">
        <v>53</v>
      </c>
      <c r="C45" s="233" t="s">
        <v>54</v>
      </c>
      <c r="D45" s="233"/>
      <c r="E45" s="233"/>
      <c r="F45" s="233"/>
      <c r="G45" s="233"/>
    </row>
    <row r="46" spans="1:7">
      <c r="A46" s="230"/>
      <c r="B46" s="85" t="s">
        <v>55</v>
      </c>
      <c r="C46" s="233"/>
      <c r="D46" s="233"/>
      <c r="E46" s="233"/>
      <c r="F46" s="233"/>
      <c r="G46" s="233"/>
    </row>
    <row r="47" spans="1:7">
      <c r="A47" s="230" t="s">
        <v>11</v>
      </c>
      <c r="B47" s="85" t="s">
        <v>56</v>
      </c>
      <c r="C47" s="85">
        <v>7</v>
      </c>
      <c r="D47" s="94">
        <v>81670</v>
      </c>
      <c r="E47" s="234" t="s">
        <v>57</v>
      </c>
      <c r="F47" s="234"/>
      <c r="G47" s="94">
        <v>11667</v>
      </c>
    </row>
    <row r="48" spans="1:7">
      <c r="A48" s="230"/>
      <c r="B48" s="85" t="s">
        <v>58</v>
      </c>
      <c r="C48" s="85">
        <v>4</v>
      </c>
      <c r="D48" s="94">
        <v>235842</v>
      </c>
      <c r="E48" s="234"/>
      <c r="F48" s="234"/>
      <c r="G48" s="94">
        <v>58960.5</v>
      </c>
    </row>
    <row r="49" spans="1:7">
      <c r="A49" s="230" t="s">
        <v>12</v>
      </c>
      <c r="B49" s="85" t="s">
        <v>53</v>
      </c>
      <c r="C49" s="85">
        <v>13</v>
      </c>
      <c r="D49" s="94">
        <v>68738</v>
      </c>
      <c r="E49" s="94">
        <v>1048</v>
      </c>
      <c r="F49" s="94">
        <v>11490</v>
      </c>
      <c r="G49" s="94">
        <v>5288</v>
      </c>
    </row>
    <row r="50" spans="1:7">
      <c r="A50" s="230"/>
      <c r="B50" s="85" t="s">
        <v>55</v>
      </c>
      <c r="C50" s="94">
        <v>25</v>
      </c>
      <c r="D50" s="94">
        <v>2443692</v>
      </c>
      <c r="E50" s="94">
        <v>3339</v>
      </c>
      <c r="F50" s="94">
        <v>409932</v>
      </c>
      <c r="G50" s="94">
        <v>97748</v>
      </c>
    </row>
    <row r="51" spans="1:7">
      <c r="A51" s="230" t="s">
        <v>13</v>
      </c>
      <c r="B51" s="85" t="s">
        <v>53</v>
      </c>
      <c r="C51" s="94">
        <v>16</v>
      </c>
      <c r="D51" s="94">
        <v>88967</v>
      </c>
      <c r="E51" s="94">
        <v>1553</v>
      </c>
      <c r="F51" s="94">
        <v>17254</v>
      </c>
      <c r="G51" s="94">
        <v>5560</v>
      </c>
    </row>
    <row r="52" spans="1:7">
      <c r="A52" s="230"/>
      <c r="B52" s="85" t="s">
        <v>55</v>
      </c>
      <c r="C52" s="94">
        <v>39</v>
      </c>
      <c r="D52" s="94">
        <v>3557649</v>
      </c>
      <c r="E52" s="94">
        <v>5440</v>
      </c>
      <c r="F52" s="94">
        <v>335038</v>
      </c>
      <c r="G52" s="94">
        <v>91222</v>
      </c>
    </row>
    <row r="53" spans="1:7">
      <c r="A53" s="230" t="s">
        <v>14</v>
      </c>
      <c r="B53" s="85" t="s">
        <v>53</v>
      </c>
      <c r="C53" s="94">
        <v>22</v>
      </c>
      <c r="D53" s="94">
        <v>145089</v>
      </c>
      <c r="E53" s="94">
        <v>873</v>
      </c>
      <c r="F53" s="94">
        <v>15167</v>
      </c>
      <c r="G53" s="94">
        <v>6595</v>
      </c>
    </row>
    <row r="54" spans="1:7">
      <c r="A54" s="230"/>
      <c r="B54" s="85" t="s">
        <v>55</v>
      </c>
      <c r="C54" s="94">
        <v>47</v>
      </c>
      <c r="D54" s="94">
        <v>4419637</v>
      </c>
      <c r="E54" s="94">
        <v>3684</v>
      </c>
      <c r="F54" s="94">
        <v>348050</v>
      </c>
      <c r="G54" s="94">
        <v>94035</v>
      </c>
    </row>
    <row r="55" spans="1:7">
      <c r="A55" s="230"/>
      <c r="B55" s="85" t="s">
        <v>270</v>
      </c>
      <c r="C55" s="94">
        <v>69</v>
      </c>
      <c r="D55" s="94">
        <v>4564726</v>
      </c>
      <c r="E55" s="94" t="s">
        <v>310</v>
      </c>
      <c r="F55" s="94" t="s">
        <v>310</v>
      </c>
      <c r="G55" s="94">
        <v>66155</v>
      </c>
    </row>
    <row r="56" spans="1:7">
      <c r="A56" s="223" t="s">
        <v>231</v>
      </c>
      <c r="B56" s="85" t="s">
        <v>53</v>
      </c>
      <c r="C56" s="94"/>
      <c r="D56" s="94"/>
      <c r="E56" s="94"/>
      <c r="F56" s="94"/>
      <c r="G56" s="94"/>
    </row>
    <row r="57" spans="1:7">
      <c r="A57" s="224"/>
      <c r="B57" s="85" t="s">
        <v>55</v>
      </c>
      <c r="C57" s="94"/>
      <c r="D57" s="94"/>
      <c r="E57" s="94"/>
      <c r="F57" s="94"/>
      <c r="G57" s="94"/>
    </row>
    <row r="58" spans="1:7">
      <c r="A58" s="225"/>
      <c r="B58" s="85" t="s">
        <v>270</v>
      </c>
      <c r="C58" s="94"/>
      <c r="D58" s="94"/>
      <c r="E58" s="94"/>
      <c r="F58" s="94"/>
      <c r="G58" s="94"/>
    </row>
    <row r="60" spans="1:7">
      <c r="A60" s="221" t="s">
        <v>252</v>
      </c>
      <c r="B60" s="221"/>
      <c r="C60" s="221"/>
    </row>
    <row r="62" spans="1:7">
      <c r="A62" s="222" t="s">
        <v>85</v>
      </c>
      <c r="B62" s="222"/>
    </row>
  </sheetData>
  <mergeCells count="28">
    <mergeCell ref="A49:A50"/>
    <mergeCell ref="A51:A52"/>
    <mergeCell ref="A53:A55"/>
    <mergeCell ref="A38:A39"/>
    <mergeCell ref="D38:D39"/>
    <mergeCell ref="A43:G43"/>
    <mergeCell ref="A45:A46"/>
    <mergeCell ref="C45:G46"/>
    <mergeCell ref="A47:A48"/>
    <mergeCell ref="E47:F48"/>
    <mergeCell ref="D40:D41"/>
    <mergeCell ref="A40:A41"/>
    <mergeCell ref="A60:C60"/>
    <mergeCell ref="A62:B62"/>
    <mergeCell ref="A56:A58"/>
    <mergeCell ref="A1:E1"/>
    <mergeCell ref="A10:E10"/>
    <mergeCell ref="A19:C19"/>
    <mergeCell ref="A28:D28"/>
    <mergeCell ref="A30:A31"/>
    <mergeCell ref="C30:C31"/>
    <mergeCell ref="D30:D31"/>
    <mergeCell ref="A32:A33"/>
    <mergeCell ref="D32:D33"/>
    <mergeCell ref="A34:A35"/>
    <mergeCell ref="D34:D35"/>
    <mergeCell ref="A36:A37"/>
    <mergeCell ref="D36:D37"/>
  </mergeCells>
  <hyperlinks>
    <hyperlink ref="A62" location="Contents!A1" display="Back to contents"/>
  </hyperlinks>
  <pageMargins left="0.51181102362204722" right="0.31496062992125984" top="0.35433070866141736" bottom="0.35433070866141736" header="0.31496062992125984" footer="0.31496062992125984"/>
  <pageSetup paperSize="9" orientation="portrait" r:id="rId1"/>
  <ignoredErrors>
    <ignoredError sqref="D32:D39" formulaRange="1"/>
  </ignoredErrors>
</worksheet>
</file>

<file path=xl/worksheets/sheet5.xml><?xml version="1.0" encoding="utf-8"?>
<worksheet xmlns="http://schemas.openxmlformats.org/spreadsheetml/2006/main" xmlns:r="http://schemas.openxmlformats.org/officeDocument/2006/relationships">
  <sheetPr codeName="Sheet5"/>
  <dimension ref="A1:B67"/>
  <sheetViews>
    <sheetView workbookViewId="0">
      <selection activeCell="I45" sqref="I45"/>
    </sheetView>
  </sheetViews>
  <sheetFormatPr defaultRowHeight="12"/>
  <cols>
    <col min="1" max="1" width="24.28515625" style="76" customWidth="1"/>
    <col min="2" max="2" width="41.28515625" style="76" customWidth="1"/>
    <col min="3" max="16384" width="9.140625" style="76"/>
  </cols>
  <sheetData>
    <row r="1" spans="1:2" ht="30" customHeight="1">
      <c r="A1" s="239" t="s">
        <v>197</v>
      </c>
      <c r="B1" s="239"/>
    </row>
    <row r="2" spans="1:2">
      <c r="A2" s="95" t="s">
        <v>128</v>
      </c>
      <c r="B2" s="95" t="s">
        <v>129</v>
      </c>
    </row>
    <row r="3" spans="1:2">
      <c r="A3" s="241" t="s">
        <v>130</v>
      </c>
      <c r="B3" s="96" t="s">
        <v>131</v>
      </c>
    </row>
    <row r="4" spans="1:2">
      <c r="A4" s="242"/>
      <c r="B4" s="97" t="s">
        <v>132</v>
      </c>
    </row>
    <row r="5" spans="1:2">
      <c r="A5" s="242"/>
      <c r="B5" s="97" t="s">
        <v>133</v>
      </c>
    </row>
    <row r="6" spans="1:2">
      <c r="A6" s="243"/>
      <c r="B6" s="98" t="s">
        <v>134</v>
      </c>
    </row>
    <row r="7" spans="1:2">
      <c r="A7" s="242" t="s">
        <v>135</v>
      </c>
      <c r="B7" s="97" t="s">
        <v>136</v>
      </c>
    </row>
    <row r="8" spans="1:2">
      <c r="A8" s="242"/>
      <c r="B8" s="97" t="s">
        <v>137</v>
      </c>
    </row>
    <row r="9" spans="1:2">
      <c r="A9" s="242"/>
      <c r="B9" s="97" t="s">
        <v>138</v>
      </c>
    </row>
    <row r="10" spans="1:2">
      <c r="A10" s="242"/>
      <c r="B10" s="97" t="s">
        <v>139</v>
      </c>
    </row>
    <row r="11" spans="1:2">
      <c r="A11" s="242"/>
      <c r="B11" s="97" t="s">
        <v>140</v>
      </c>
    </row>
    <row r="12" spans="1:2">
      <c r="A12" s="242"/>
      <c r="B12" s="97" t="s">
        <v>141</v>
      </c>
    </row>
    <row r="13" spans="1:2">
      <c r="A13" s="243"/>
      <c r="B13" s="98" t="s">
        <v>142</v>
      </c>
    </row>
    <row r="14" spans="1:2">
      <c r="A14" s="241" t="s">
        <v>143</v>
      </c>
      <c r="B14" s="96" t="s">
        <v>144</v>
      </c>
    </row>
    <row r="15" spans="1:2">
      <c r="A15" s="242"/>
      <c r="B15" s="97" t="s">
        <v>145</v>
      </c>
    </row>
    <row r="16" spans="1:2">
      <c r="A16" s="242"/>
      <c r="B16" s="97" t="s">
        <v>146</v>
      </c>
    </row>
    <row r="17" spans="1:2">
      <c r="A17" s="243"/>
      <c r="B17" s="98" t="s">
        <v>147</v>
      </c>
    </row>
    <row r="18" spans="1:2">
      <c r="A18" s="242" t="s">
        <v>148</v>
      </c>
      <c r="B18" s="97" t="s">
        <v>149</v>
      </c>
    </row>
    <row r="19" spans="1:2">
      <c r="A19" s="242"/>
      <c r="B19" s="97" t="s">
        <v>150</v>
      </c>
    </row>
    <row r="20" spans="1:2">
      <c r="A20" s="242"/>
      <c r="B20" s="97" t="s">
        <v>151</v>
      </c>
    </row>
    <row r="21" spans="1:2">
      <c r="A21" s="242"/>
      <c r="B21" s="97" t="s">
        <v>152</v>
      </c>
    </row>
    <row r="22" spans="1:2">
      <c r="A22" s="242"/>
      <c r="B22" s="97" t="s">
        <v>153</v>
      </c>
    </row>
    <row r="23" spans="1:2">
      <c r="A23" s="242"/>
      <c r="B23" s="97" t="s">
        <v>154</v>
      </c>
    </row>
    <row r="24" spans="1:2">
      <c r="A24" s="242"/>
      <c r="B24" s="97" t="s">
        <v>155</v>
      </c>
    </row>
    <row r="25" spans="1:2">
      <c r="A25" s="242"/>
      <c r="B25" s="97" t="s">
        <v>156</v>
      </c>
    </row>
    <row r="26" spans="1:2">
      <c r="A26" s="242"/>
      <c r="B26" s="97" t="s">
        <v>157</v>
      </c>
    </row>
    <row r="27" spans="1:2">
      <c r="A27" s="242"/>
      <c r="B27" s="97" t="s">
        <v>158</v>
      </c>
    </row>
    <row r="28" spans="1:2">
      <c r="A28" s="242"/>
      <c r="B28" s="97" t="s">
        <v>159</v>
      </c>
    </row>
    <row r="29" spans="1:2">
      <c r="A29" s="242"/>
      <c r="B29" s="97" t="s">
        <v>160</v>
      </c>
    </row>
    <row r="30" spans="1:2">
      <c r="A30" s="241" t="s">
        <v>161</v>
      </c>
      <c r="B30" s="96" t="s">
        <v>162</v>
      </c>
    </row>
    <row r="31" spans="1:2">
      <c r="A31" s="242"/>
      <c r="B31" s="97" t="s">
        <v>163</v>
      </c>
    </row>
    <row r="32" spans="1:2">
      <c r="A32" s="242"/>
      <c r="B32" s="97" t="s">
        <v>164</v>
      </c>
    </row>
    <row r="33" spans="1:2">
      <c r="A33" s="242"/>
      <c r="B33" s="97" t="s">
        <v>165</v>
      </c>
    </row>
    <row r="34" spans="1:2">
      <c r="A34" s="242"/>
      <c r="B34" s="97" t="s">
        <v>166</v>
      </c>
    </row>
    <row r="35" spans="1:2">
      <c r="A35" s="243"/>
      <c r="B35" s="98" t="s">
        <v>167</v>
      </c>
    </row>
    <row r="36" spans="1:2">
      <c r="A36" s="244" t="s">
        <v>168</v>
      </c>
      <c r="B36" s="97" t="s">
        <v>169</v>
      </c>
    </row>
    <row r="37" spans="1:2">
      <c r="A37" s="244"/>
      <c r="B37" s="97" t="s">
        <v>170</v>
      </c>
    </row>
    <row r="38" spans="1:2">
      <c r="A38" s="244"/>
      <c r="B38" s="97" t="s">
        <v>171</v>
      </c>
    </row>
    <row r="39" spans="1:2">
      <c r="A39" s="244"/>
      <c r="B39" s="97" t="s">
        <v>172</v>
      </c>
    </row>
    <row r="40" spans="1:2">
      <c r="A40" s="236" t="s">
        <v>173</v>
      </c>
      <c r="B40" s="96" t="s">
        <v>174</v>
      </c>
    </row>
    <row r="41" spans="1:2">
      <c r="A41" s="237"/>
      <c r="B41" s="97" t="s">
        <v>175</v>
      </c>
    </row>
    <row r="42" spans="1:2">
      <c r="A42" s="237"/>
      <c r="B42" s="97" t="s">
        <v>132</v>
      </c>
    </row>
    <row r="43" spans="1:2">
      <c r="A43" s="237"/>
      <c r="B43" s="97" t="s">
        <v>176</v>
      </c>
    </row>
    <row r="44" spans="1:2">
      <c r="A44" s="237"/>
      <c r="B44" s="97" t="s">
        <v>177</v>
      </c>
    </row>
    <row r="45" spans="1:2">
      <c r="A45" s="237"/>
      <c r="B45" s="97" t="s">
        <v>178</v>
      </c>
    </row>
    <row r="46" spans="1:2">
      <c r="A46" s="237"/>
      <c r="B46" s="97" t="s">
        <v>179</v>
      </c>
    </row>
    <row r="47" spans="1:2">
      <c r="A47" s="238"/>
      <c r="B47" s="98" t="s">
        <v>180</v>
      </c>
    </row>
    <row r="48" spans="1:2">
      <c r="A48" s="240" t="s">
        <v>181</v>
      </c>
      <c r="B48" s="97" t="s">
        <v>182</v>
      </c>
    </row>
    <row r="49" spans="1:2">
      <c r="A49" s="240"/>
      <c r="B49" s="97" t="s">
        <v>183</v>
      </c>
    </row>
    <row r="50" spans="1:2">
      <c r="A50" s="240"/>
      <c r="B50" s="97" t="s">
        <v>184</v>
      </c>
    </row>
    <row r="51" spans="1:2">
      <c r="A51" s="240"/>
      <c r="B51" s="97" t="s">
        <v>185</v>
      </c>
    </row>
    <row r="52" spans="1:2">
      <c r="A52" s="240"/>
      <c r="B52" s="97" t="s">
        <v>186</v>
      </c>
    </row>
    <row r="53" spans="1:2">
      <c r="A53" s="240"/>
      <c r="B53" s="97" t="s">
        <v>187</v>
      </c>
    </row>
    <row r="54" spans="1:2">
      <c r="A54" s="240"/>
      <c r="B54" s="97" t="s">
        <v>188</v>
      </c>
    </row>
    <row r="55" spans="1:2">
      <c r="A55" s="240"/>
      <c r="B55" s="97" t="s">
        <v>189</v>
      </c>
    </row>
    <row r="56" spans="1:2">
      <c r="A56" s="240"/>
      <c r="B56" s="97" t="s">
        <v>190</v>
      </c>
    </row>
    <row r="57" spans="1:2">
      <c r="A57" s="240"/>
      <c r="B57" s="97" t="s">
        <v>179</v>
      </c>
    </row>
    <row r="58" spans="1:2">
      <c r="A58" s="236" t="s">
        <v>191</v>
      </c>
      <c r="B58" s="96" t="s">
        <v>192</v>
      </c>
    </row>
    <row r="59" spans="1:2">
      <c r="A59" s="237"/>
      <c r="B59" s="97" t="s">
        <v>193</v>
      </c>
    </row>
    <row r="60" spans="1:2">
      <c r="A60" s="237"/>
      <c r="B60" s="97" t="s">
        <v>194</v>
      </c>
    </row>
    <row r="61" spans="1:2">
      <c r="A61" s="237"/>
      <c r="B61" s="97" t="s">
        <v>132</v>
      </c>
    </row>
    <row r="62" spans="1:2">
      <c r="A62" s="238"/>
      <c r="B62" s="98" t="s">
        <v>178</v>
      </c>
    </row>
    <row r="63" spans="1:2" ht="18.75" customHeight="1">
      <c r="A63" s="236" t="s">
        <v>195</v>
      </c>
      <c r="B63" s="96" t="s">
        <v>196</v>
      </c>
    </row>
    <row r="64" spans="1:2">
      <c r="A64" s="238"/>
      <c r="B64" s="98" t="s">
        <v>132</v>
      </c>
    </row>
    <row r="65" spans="1:2">
      <c r="A65" s="235" t="s">
        <v>251</v>
      </c>
      <c r="B65" s="235"/>
    </row>
    <row r="67" spans="1:2">
      <c r="A67" s="77" t="s">
        <v>85</v>
      </c>
    </row>
  </sheetData>
  <mergeCells count="12">
    <mergeCell ref="A65:B65"/>
    <mergeCell ref="A40:A47"/>
    <mergeCell ref="A58:A62"/>
    <mergeCell ref="A63:A64"/>
    <mergeCell ref="A1:B1"/>
    <mergeCell ref="A48:A57"/>
    <mergeCell ref="A3:A6"/>
    <mergeCell ref="A7:A13"/>
    <mergeCell ref="A14:A17"/>
    <mergeCell ref="A18:A29"/>
    <mergeCell ref="A30:A35"/>
    <mergeCell ref="A36:A39"/>
  </mergeCells>
  <hyperlinks>
    <hyperlink ref="A67" location="Contents!A1" display="Back to contents"/>
  </hyperlinks>
  <pageMargins left="0.70866141732283472" right="0.70866141732283472" top="0.55118110236220474" bottom="0.35433070866141736"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sheetPr codeName="Sheet8"/>
  <dimension ref="A1:E33"/>
  <sheetViews>
    <sheetView zoomScale="110" zoomScaleNormal="110" workbookViewId="0">
      <selection activeCell="A3" sqref="A3"/>
    </sheetView>
  </sheetViews>
  <sheetFormatPr defaultRowHeight="12"/>
  <cols>
    <col min="1" max="1" width="60.7109375" style="68" customWidth="1"/>
    <col min="2" max="2" width="3.7109375" style="68" customWidth="1"/>
    <col min="3" max="3" width="42" style="68" customWidth="1"/>
    <col min="4" max="7" width="10.7109375" style="68" customWidth="1"/>
    <col min="8" max="16384" width="9.140625" style="68"/>
  </cols>
  <sheetData>
    <row r="1" spans="1:5" ht="15" customHeight="1">
      <c r="A1" s="99" t="s">
        <v>71</v>
      </c>
      <c r="B1" s="78"/>
      <c r="D1" s="78"/>
      <c r="E1" s="78"/>
    </row>
    <row r="2" spans="1:5" ht="15" customHeight="1">
      <c r="A2" s="100" t="s">
        <v>250</v>
      </c>
      <c r="B2" s="78"/>
      <c r="D2" s="78"/>
      <c r="E2" s="78"/>
    </row>
    <row r="3" spans="1:5" ht="15" customHeight="1">
      <c r="A3" s="101" t="s">
        <v>100</v>
      </c>
      <c r="B3" s="78"/>
      <c r="D3" s="78"/>
      <c r="E3" s="78"/>
    </row>
    <row r="4" spans="1:5" ht="15" customHeight="1">
      <c r="A4" s="101" t="s">
        <v>102</v>
      </c>
      <c r="B4" s="78"/>
      <c r="D4" s="78"/>
      <c r="E4" s="78"/>
    </row>
    <row r="5" spans="1:5" ht="15" customHeight="1">
      <c r="A5" s="101" t="s">
        <v>101</v>
      </c>
      <c r="B5" s="78"/>
      <c r="D5" s="78"/>
      <c r="E5" s="78"/>
    </row>
    <row r="6" spans="1:5" ht="15" customHeight="1">
      <c r="B6" s="102"/>
      <c r="D6" s="78"/>
      <c r="E6" s="102"/>
    </row>
    <row r="7" spans="1:5" ht="15" customHeight="1">
      <c r="A7" s="99" t="s">
        <v>275</v>
      </c>
      <c r="B7" s="102"/>
      <c r="D7" s="78"/>
      <c r="E7" s="102"/>
    </row>
    <row r="8" spans="1:5" ht="15" customHeight="1">
      <c r="A8" s="80" t="s">
        <v>276</v>
      </c>
      <c r="B8" s="102"/>
      <c r="D8" s="78"/>
      <c r="E8" s="102"/>
    </row>
    <row r="9" spans="1:5" ht="15" customHeight="1">
      <c r="A9" s="101" t="s">
        <v>279</v>
      </c>
      <c r="B9" s="102"/>
      <c r="D9" s="78"/>
      <c r="E9" s="102"/>
    </row>
    <row r="10" spans="1:5" ht="15" customHeight="1">
      <c r="A10" s="101" t="s">
        <v>277</v>
      </c>
      <c r="B10" s="102"/>
      <c r="D10" s="78"/>
      <c r="E10" s="102"/>
    </row>
    <row r="11" spans="1:5" ht="31.5" customHeight="1">
      <c r="A11" s="103" t="s">
        <v>278</v>
      </c>
      <c r="B11" s="102"/>
      <c r="D11" s="78"/>
      <c r="E11" s="102"/>
    </row>
    <row r="12" spans="1:5" ht="30.75" customHeight="1">
      <c r="A12" s="103" t="s">
        <v>280</v>
      </c>
      <c r="B12" s="102"/>
      <c r="D12" s="78"/>
      <c r="E12" s="102"/>
    </row>
    <row r="13" spans="1:5" ht="15" customHeight="1">
      <c r="B13" s="102"/>
      <c r="D13" s="78"/>
      <c r="E13" s="102"/>
    </row>
    <row r="14" spans="1:5" ht="15" customHeight="1">
      <c r="A14" s="99" t="s">
        <v>126</v>
      </c>
      <c r="B14" s="76"/>
    </row>
    <row r="15" spans="1:5" ht="15" customHeight="1">
      <c r="A15" s="100" t="s">
        <v>103</v>
      </c>
      <c r="B15" s="76"/>
      <c r="D15" s="104"/>
    </row>
    <row r="16" spans="1:5" ht="15" customHeight="1">
      <c r="A16" s="100" t="s">
        <v>104</v>
      </c>
    </row>
    <row r="17" spans="1:1" ht="15" customHeight="1"/>
    <row r="18" spans="1:1" ht="15" customHeight="1">
      <c r="A18" s="99" t="s">
        <v>257</v>
      </c>
    </row>
    <row r="19" spans="1:1" ht="15" customHeight="1">
      <c r="A19" s="101" t="s">
        <v>77</v>
      </c>
    </row>
    <row r="20" spans="1:1" ht="15" customHeight="1"/>
    <row r="21" spans="1:1" ht="15" customHeight="1">
      <c r="A21" s="105" t="s">
        <v>66</v>
      </c>
    </row>
    <row r="22" spans="1:1" ht="15" customHeight="1">
      <c r="A22" s="103" t="s">
        <v>67</v>
      </c>
    </row>
    <row r="23" spans="1:1" ht="15" customHeight="1">
      <c r="A23" s="103" t="s">
        <v>68</v>
      </c>
    </row>
    <row r="24" spans="1:1" ht="15" customHeight="1">
      <c r="A24" s="101" t="s">
        <v>69</v>
      </c>
    </row>
    <row r="25" spans="1:1" ht="15" customHeight="1">
      <c r="A25" s="103" t="s">
        <v>70</v>
      </c>
    </row>
    <row r="26" spans="1:1" ht="15" customHeight="1">
      <c r="A26" s="103" t="s">
        <v>239</v>
      </c>
    </row>
    <row r="27" spans="1:1" ht="15" customHeight="1"/>
    <row r="28" spans="1:1" ht="15" customHeight="1">
      <c r="A28" s="99" t="s">
        <v>127</v>
      </c>
    </row>
    <row r="29" spans="1:1" ht="15" customHeight="1">
      <c r="A29" s="101" t="s">
        <v>236</v>
      </c>
    </row>
    <row r="30" spans="1:1" ht="15" customHeight="1">
      <c r="A30" s="103" t="s">
        <v>237</v>
      </c>
    </row>
    <row r="31" spans="1:1" ht="15" customHeight="1">
      <c r="A31" s="101" t="s">
        <v>238</v>
      </c>
    </row>
    <row r="33" spans="1:1">
      <c r="A33" s="75" t="s">
        <v>85</v>
      </c>
    </row>
  </sheetData>
  <hyperlinks>
    <hyperlink ref="A5:B5" r:id="rId1" display="Education Investment Fund"/>
    <hyperlink ref="A33" location="Contents!A1" display="Back to contents"/>
    <hyperlink ref="A5" r:id="rId2" display="Future Fund"/>
    <hyperlink ref="A3" r:id="rId3"/>
    <hyperlink ref="A4" r:id="rId4"/>
    <hyperlink ref="A25" r:id="rId5"/>
    <hyperlink ref="A22" r:id="rId6"/>
    <hyperlink ref="A23" r:id="rId7"/>
    <hyperlink ref="A24" r:id="rId8"/>
    <hyperlink ref="A15" r:id="rId9"/>
    <hyperlink ref="A16" r:id="rId10"/>
    <hyperlink ref="A29" r:id="rId11"/>
    <hyperlink ref="A30" r:id="rId12"/>
    <hyperlink ref="A31" r:id="rId13"/>
    <hyperlink ref="A26" r:id="rId14" display="Future Fund Investment Mandate Explanatory Statements"/>
    <hyperlink ref="A2" r:id="rId15"/>
    <hyperlink ref="A19" r:id="rId16" display="Building Australia Fund"/>
    <hyperlink ref="A8" r:id="rId17"/>
    <hyperlink ref="A9" r:id="rId18"/>
    <hyperlink ref="A10" r:id="rId19"/>
    <hyperlink ref="A11" r:id="rId20"/>
    <hyperlink ref="A12" r:id="rId21" display="Nation-building Funds Amendment Bill 2009 Explanatory Memorandum"/>
  </hyperlinks>
  <pageMargins left="0.7" right="0.7" top="0.75" bottom="0.75" header="0.3" footer="0.3"/>
  <pageSetup paperSize="9" orientation="portrait" r:id="rId22"/>
</worksheet>
</file>

<file path=xl/worksheets/sheet7.xml><?xml version="1.0" encoding="utf-8"?>
<worksheet xmlns="http://schemas.openxmlformats.org/spreadsheetml/2006/main" xmlns:r="http://schemas.openxmlformats.org/officeDocument/2006/relationships">
  <sheetPr codeName="Sheet6"/>
  <dimension ref="A1:E31"/>
  <sheetViews>
    <sheetView zoomScale="120" zoomScaleNormal="120" workbookViewId="0">
      <selection activeCell="E24" sqref="E24"/>
    </sheetView>
  </sheetViews>
  <sheetFormatPr defaultRowHeight="12"/>
  <cols>
    <col min="1" max="1" width="36.85546875" style="78" customWidth="1"/>
    <col min="2" max="2" width="2" style="78" customWidth="1"/>
    <col min="3" max="3" width="26.85546875" style="78" customWidth="1"/>
    <col min="4" max="4" width="1.5703125" style="78" customWidth="1"/>
    <col min="5" max="5" width="42.42578125" style="78" customWidth="1"/>
    <col min="6" max="6" width="17.140625" style="78" customWidth="1"/>
    <col min="7" max="7" width="22.85546875" style="78" customWidth="1"/>
    <col min="8" max="16384" width="9.140625" style="78"/>
  </cols>
  <sheetData>
    <row r="1" spans="1:5">
      <c r="A1" s="99" t="s">
        <v>105</v>
      </c>
      <c r="C1" s="99" t="s">
        <v>111</v>
      </c>
      <c r="E1" s="99" t="s">
        <v>296</v>
      </c>
    </row>
    <row r="2" spans="1:5">
      <c r="A2" s="101" t="s">
        <v>109</v>
      </c>
      <c r="C2" s="72" t="s">
        <v>125</v>
      </c>
      <c r="E2" s="106" t="s">
        <v>297</v>
      </c>
    </row>
    <row r="3" spans="1:5">
      <c r="A3" s="101" t="s">
        <v>108</v>
      </c>
      <c r="C3" s="101" t="s">
        <v>112</v>
      </c>
    </row>
    <row r="4" spans="1:5">
      <c r="A4" s="101" t="s">
        <v>107</v>
      </c>
      <c r="C4" s="101" t="s">
        <v>113</v>
      </c>
      <c r="E4" s="99" t="s">
        <v>298</v>
      </c>
    </row>
    <row r="5" spans="1:5">
      <c r="A5" s="101" t="s">
        <v>106</v>
      </c>
      <c r="C5" s="101" t="s">
        <v>114</v>
      </c>
      <c r="E5" s="106" t="s">
        <v>299</v>
      </c>
    </row>
    <row r="6" spans="1:5">
      <c r="A6" s="101" t="s">
        <v>110</v>
      </c>
      <c r="C6" s="70"/>
    </row>
    <row r="7" spans="1:5">
      <c r="A7" s="101" t="s">
        <v>464</v>
      </c>
      <c r="C7" s="72" t="s">
        <v>115</v>
      </c>
      <c r="E7" s="99" t="s">
        <v>325</v>
      </c>
    </row>
    <row r="8" spans="1:5" ht="14.25" customHeight="1">
      <c r="A8" s="70" t="s">
        <v>475</v>
      </c>
      <c r="C8" s="103" t="s">
        <v>116</v>
      </c>
      <c r="E8" s="103" t="s">
        <v>326</v>
      </c>
    </row>
    <row r="9" spans="1:5" ht="15" customHeight="1">
      <c r="C9" s="101" t="s">
        <v>117</v>
      </c>
    </row>
    <row r="10" spans="1:5">
      <c r="C10" s="101" t="s">
        <v>118</v>
      </c>
    </row>
    <row r="11" spans="1:5">
      <c r="C11" s="101" t="s">
        <v>119</v>
      </c>
    </row>
    <row r="12" spans="1:5">
      <c r="C12" s="70"/>
    </row>
    <row r="13" spans="1:5">
      <c r="C13" s="72" t="s">
        <v>120</v>
      </c>
    </row>
    <row r="14" spans="1:5">
      <c r="C14" s="101" t="s">
        <v>121</v>
      </c>
      <c r="E14" s="102"/>
    </row>
    <row r="15" spans="1:5">
      <c r="C15" s="101" t="s">
        <v>122</v>
      </c>
    </row>
    <row r="16" spans="1:5">
      <c r="C16" s="101" t="s">
        <v>123</v>
      </c>
    </row>
    <row r="17" spans="1:3">
      <c r="C17" s="101" t="s">
        <v>124</v>
      </c>
    </row>
    <row r="18" spans="1:3">
      <c r="C18" s="70"/>
    </row>
    <row r="19" spans="1:3">
      <c r="C19" s="72" t="s">
        <v>312</v>
      </c>
    </row>
    <row r="20" spans="1:3">
      <c r="C20" s="101" t="s">
        <v>313</v>
      </c>
    </row>
    <row r="21" spans="1:3">
      <c r="C21" s="101" t="s">
        <v>314</v>
      </c>
    </row>
    <row r="22" spans="1:3">
      <c r="C22" s="101" t="s">
        <v>316</v>
      </c>
    </row>
    <row r="23" spans="1:3">
      <c r="A23" s="80" t="s">
        <v>85</v>
      </c>
      <c r="C23" s="101" t="s">
        <v>315</v>
      </c>
    </row>
    <row r="24" spans="1:3">
      <c r="A24" s="80"/>
      <c r="C24" s="101"/>
    </row>
    <row r="25" spans="1:3">
      <c r="C25" s="162" t="s">
        <v>520</v>
      </c>
    </row>
    <row r="26" spans="1:3">
      <c r="C26" s="101"/>
    </row>
    <row r="27" spans="1:3">
      <c r="C27" s="101"/>
    </row>
    <row r="28" spans="1:3">
      <c r="C28" s="101"/>
    </row>
    <row r="29" spans="1:3">
      <c r="C29" s="101"/>
    </row>
    <row r="30" spans="1:3">
      <c r="C30" s="101"/>
    </row>
    <row r="31" spans="1:3">
      <c r="C31" s="70"/>
    </row>
  </sheetData>
  <hyperlinks>
    <hyperlink ref="A5" r:id="rId1"/>
    <hyperlink ref="A4" r:id="rId2"/>
    <hyperlink ref="A2" r:id="rId3"/>
    <hyperlink ref="A3" r:id="rId4"/>
    <hyperlink ref="C16" r:id="rId5"/>
    <hyperlink ref="C15" r:id="rId6"/>
    <hyperlink ref="C14" r:id="rId7"/>
    <hyperlink ref="C11" r:id="rId8"/>
    <hyperlink ref="C10" r:id="rId9"/>
    <hyperlink ref="C9" r:id="rId10"/>
    <hyperlink ref="C8" r:id="rId11"/>
    <hyperlink ref="C5" r:id="rId12"/>
    <hyperlink ref="C4" r:id="rId13"/>
    <hyperlink ref="C3" r:id="rId14"/>
    <hyperlink ref="C17" r:id="rId15"/>
    <hyperlink ref="A23" location="Contents!A1" display="Back to contents"/>
    <hyperlink ref="E2" r:id="rId16" display="Telstra T3 Prospectus"/>
    <hyperlink ref="E5" r:id="rId17"/>
    <hyperlink ref="A6" r:id="rId18"/>
    <hyperlink ref="C20" r:id="rId19"/>
    <hyperlink ref="E8" r:id="rId20"/>
    <hyperlink ref="C21" r:id="rId21"/>
    <hyperlink ref="C22" r:id="rId22"/>
    <hyperlink ref="C23" r:id="rId23"/>
  </hyperlinks>
  <pageMargins left="0.51181102362204722" right="0.31496062992125984" top="0.74803149606299213" bottom="0.74803149606299213" header="0.31496062992125984" footer="0.31496062992125984"/>
  <pageSetup paperSize="9" scale="85" orientation="portrait" r:id="rId24"/>
</worksheet>
</file>

<file path=xl/worksheets/sheet8.xml><?xml version="1.0" encoding="utf-8"?>
<worksheet xmlns="http://schemas.openxmlformats.org/spreadsheetml/2006/main" xmlns:r="http://schemas.openxmlformats.org/officeDocument/2006/relationships">
  <sheetPr codeName="Sheet4"/>
  <dimension ref="A1:P61"/>
  <sheetViews>
    <sheetView topLeftCell="A25" zoomScaleNormal="100" workbookViewId="0">
      <selection activeCell="G30" sqref="G30"/>
    </sheetView>
  </sheetViews>
  <sheetFormatPr defaultRowHeight="15"/>
  <cols>
    <col min="1" max="1" width="44.5703125" style="2" customWidth="1"/>
    <col min="2" max="2" width="19" style="2" customWidth="1"/>
    <col min="3" max="3" width="19.42578125" style="2" customWidth="1"/>
    <col min="4" max="4" width="20.85546875" style="2" customWidth="1"/>
    <col min="5" max="5" width="16.28515625" style="2" customWidth="1"/>
    <col min="6" max="6" width="14.42578125" style="2" customWidth="1"/>
    <col min="7" max="7" width="14.85546875" style="2" customWidth="1"/>
    <col min="8" max="8" width="13.7109375" style="2" customWidth="1"/>
    <col min="9" max="9" width="14.42578125" style="2" customWidth="1"/>
    <col min="10" max="10" width="11.5703125" style="2" bestFit="1" customWidth="1"/>
    <col min="11" max="16384" width="9.140625" style="2"/>
  </cols>
  <sheetData>
    <row r="1" spans="1:16" ht="27.75" customHeight="1">
      <c r="A1" s="257" t="s">
        <v>0</v>
      </c>
      <c r="B1" s="258"/>
      <c r="C1" s="258"/>
      <c r="D1" s="259"/>
      <c r="E1" s="3" t="s">
        <v>85</v>
      </c>
    </row>
    <row r="2" spans="1:16" ht="30" customHeight="1">
      <c r="A2" s="12" t="s">
        <v>1</v>
      </c>
      <c r="B2" s="253" t="s">
        <v>2</v>
      </c>
      <c r="C2" s="254"/>
      <c r="D2" s="12" t="s">
        <v>3</v>
      </c>
    </row>
    <row r="3" spans="1:16" ht="15" customHeight="1">
      <c r="A3" s="5">
        <v>38842</v>
      </c>
      <c r="B3" s="255" t="s">
        <v>4</v>
      </c>
      <c r="C3" s="256"/>
      <c r="D3" s="10">
        <v>18</v>
      </c>
    </row>
    <row r="4" spans="1:16" ht="66" customHeight="1">
      <c r="A4" s="5">
        <v>39104</v>
      </c>
      <c r="B4" s="255" t="s">
        <v>369</v>
      </c>
      <c r="C4" s="256"/>
      <c r="D4" s="10">
        <v>18.638999999999999</v>
      </c>
    </row>
    <row r="5" spans="1:16" ht="40.5" customHeight="1">
      <c r="A5" s="5">
        <v>39129</v>
      </c>
      <c r="B5" s="255" t="s">
        <v>247</v>
      </c>
      <c r="C5" s="256"/>
      <c r="D5" s="10">
        <v>3.6379999999999999</v>
      </c>
    </row>
    <row r="6" spans="1:16" ht="36.75" customHeight="1">
      <c r="A6" s="5">
        <v>39141</v>
      </c>
      <c r="B6" s="255" t="s">
        <v>5</v>
      </c>
      <c r="C6" s="256"/>
      <c r="D6" s="10">
        <v>8.9659999999999993</v>
      </c>
    </row>
    <row r="7" spans="1:16" ht="75.75" customHeight="1">
      <c r="A7" s="5">
        <v>39255</v>
      </c>
      <c r="B7" s="255" t="s">
        <v>6</v>
      </c>
      <c r="C7" s="256"/>
      <c r="D7" s="10">
        <v>0.151</v>
      </c>
    </row>
    <row r="8" spans="1:16" ht="33" customHeight="1">
      <c r="A8" s="5">
        <v>39261</v>
      </c>
      <c r="B8" s="255" t="s">
        <v>7</v>
      </c>
      <c r="C8" s="256"/>
      <c r="D8" s="10">
        <v>0.10199999999999999</v>
      </c>
    </row>
    <row r="9" spans="1:16" ht="22.5" customHeight="1">
      <c r="A9" s="5">
        <v>39321</v>
      </c>
      <c r="B9" s="255" t="s">
        <v>8</v>
      </c>
      <c r="C9" s="256"/>
      <c r="D9" s="10">
        <v>7</v>
      </c>
    </row>
    <row r="10" spans="1:16" ht="48" customHeight="1">
      <c r="A10" s="5">
        <v>39624</v>
      </c>
      <c r="B10" s="255" t="s">
        <v>9</v>
      </c>
      <c r="C10" s="256"/>
      <c r="D10" s="10">
        <v>3.9</v>
      </c>
    </row>
    <row r="11" spans="1:16" ht="33.75" customHeight="1">
      <c r="A11" s="5">
        <v>39773</v>
      </c>
      <c r="B11" s="245" t="s">
        <v>10</v>
      </c>
      <c r="C11" s="246"/>
      <c r="D11" s="10">
        <v>0.14099999999999999</v>
      </c>
    </row>
    <row r="12" spans="1:16" ht="33.75" customHeight="1">
      <c r="A12" s="247" t="s">
        <v>249</v>
      </c>
      <c r="B12" s="248"/>
      <c r="C12" s="249"/>
      <c r="D12" s="155">
        <f>SUM(D3:D11)</f>
        <v>60.536999999999992</v>
      </c>
    </row>
    <row r="14" spans="1:16" ht="30" customHeight="1">
      <c r="A14" s="66" t="s">
        <v>212</v>
      </c>
      <c r="B14" s="66"/>
      <c r="C14" s="66"/>
      <c r="D14" s="66"/>
      <c r="E14" s="66"/>
      <c r="F14" s="66"/>
      <c r="G14" s="66"/>
      <c r="H14"/>
      <c r="I14"/>
      <c r="J14"/>
      <c r="K14"/>
      <c r="L14"/>
      <c r="M14"/>
      <c r="N14"/>
      <c r="O14"/>
      <c r="P14"/>
    </row>
    <row r="15" spans="1:16" ht="91.5" customHeight="1">
      <c r="A15" s="12" t="s">
        <v>23</v>
      </c>
      <c r="B15" s="9" t="s">
        <v>24</v>
      </c>
      <c r="C15" s="20" t="s">
        <v>25</v>
      </c>
      <c r="D15" s="11" t="s">
        <v>289</v>
      </c>
      <c r="E15" s="9" t="s">
        <v>26</v>
      </c>
      <c r="F15" s="9" t="s">
        <v>27</v>
      </c>
      <c r="G15" s="9" t="s">
        <v>28</v>
      </c>
    </row>
    <row r="16" spans="1:16">
      <c r="A16" s="7" t="s">
        <v>31</v>
      </c>
      <c r="B16" s="8">
        <v>5.97</v>
      </c>
      <c r="C16" s="8" t="s">
        <v>310</v>
      </c>
      <c r="D16" s="11" t="s">
        <v>310</v>
      </c>
      <c r="E16" s="8">
        <v>2</v>
      </c>
      <c r="F16" s="13" t="s">
        <v>310</v>
      </c>
      <c r="G16" s="13" t="s">
        <v>310</v>
      </c>
    </row>
    <row r="17" spans="1:11">
      <c r="A17" s="7" t="s">
        <v>11</v>
      </c>
      <c r="B17" s="8">
        <v>6.2</v>
      </c>
      <c r="C17" s="28" t="s">
        <v>310</v>
      </c>
      <c r="D17" s="11">
        <v>7.36</v>
      </c>
      <c r="E17" s="8">
        <v>4.0999999999999996</v>
      </c>
      <c r="F17" s="13">
        <v>42.58</v>
      </c>
      <c r="G17" s="13">
        <v>52.32</v>
      </c>
    </row>
    <row r="18" spans="1:11">
      <c r="A18" s="7" t="s">
        <v>12</v>
      </c>
      <c r="B18" s="8">
        <v>1.54</v>
      </c>
      <c r="C18" s="8">
        <v>1.01</v>
      </c>
      <c r="D18" s="11" t="s">
        <v>310</v>
      </c>
      <c r="E18" s="8">
        <v>-2.96</v>
      </c>
      <c r="F18" s="13">
        <v>55.658999999999999</v>
      </c>
      <c r="G18" s="13">
        <v>64.180999999999997</v>
      </c>
    </row>
    <row r="19" spans="1:11">
      <c r="A19" s="7" t="s">
        <v>13</v>
      </c>
      <c r="B19" s="8">
        <v>-4.2</v>
      </c>
      <c r="C19" s="8">
        <v>-11.4</v>
      </c>
      <c r="D19" s="11" t="s">
        <v>310</v>
      </c>
      <c r="E19" s="8">
        <v>-5.7</v>
      </c>
      <c r="F19" s="13">
        <v>54.155000000000001</v>
      </c>
      <c r="G19" s="13">
        <v>61.04</v>
      </c>
    </row>
    <row r="20" spans="1:11">
      <c r="A20" s="7" t="s">
        <v>14</v>
      </c>
      <c r="B20" s="8">
        <v>10.6</v>
      </c>
      <c r="C20" s="8">
        <v>6.7</v>
      </c>
      <c r="D20" s="24">
        <v>10.3</v>
      </c>
      <c r="E20" s="8" t="s">
        <v>310</v>
      </c>
      <c r="F20" s="13">
        <v>63.073999999999998</v>
      </c>
      <c r="G20" s="13">
        <v>67.346000000000004</v>
      </c>
    </row>
    <row r="21" spans="1:11" ht="15.75" customHeight="1">
      <c r="A21" s="30" t="s">
        <v>231</v>
      </c>
      <c r="B21" s="31">
        <v>12.4</v>
      </c>
      <c r="C21" s="31">
        <v>2.9</v>
      </c>
      <c r="D21" s="32"/>
      <c r="E21" s="31"/>
      <c r="F21" s="33">
        <v>74.212999999999994</v>
      </c>
      <c r="G21" s="33">
        <v>75.152000000000001</v>
      </c>
    </row>
    <row r="22" spans="1:11">
      <c r="A22" s="17"/>
      <c r="B22" s="18"/>
      <c r="C22" s="18"/>
      <c r="D22" s="18"/>
      <c r="E22" s="19"/>
      <c r="F22" s="19"/>
      <c r="G22"/>
      <c r="H22"/>
      <c r="I22"/>
    </row>
    <row r="23" spans="1:11" ht="54.75" customHeight="1">
      <c r="A23" s="65" t="s">
        <v>300</v>
      </c>
      <c r="B23" s="66"/>
      <c r="C23" s="66"/>
      <c r="D23" s="66"/>
      <c r="E23" s="66"/>
      <c r="F23" s="66"/>
      <c r="G23"/>
      <c r="H23"/>
      <c r="I23"/>
      <c r="J23"/>
      <c r="K23"/>
    </row>
    <row r="24" spans="1:11" ht="75">
      <c r="A24" s="12" t="s">
        <v>23</v>
      </c>
      <c r="B24" s="20" t="s">
        <v>29</v>
      </c>
      <c r="C24" s="20" t="s">
        <v>288</v>
      </c>
      <c r="D24" s="9" t="s">
        <v>30</v>
      </c>
      <c r="E24" s="23" t="s">
        <v>304</v>
      </c>
      <c r="F24" s="16" t="s">
        <v>274</v>
      </c>
      <c r="G24"/>
      <c r="H24"/>
      <c r="I24"/>
    </row>
    <row r="25" spans="1:11">
      <c r="A25" s="7" t="s">
        <v>31</v>
      </c>
      <c r="B25" s="8"/>
      <c r="C25" s="21"/>
      <c r="D25" s="8"/>
      <c r="E25" s="8"/>
      <c r="F25" s="28">
        <v>4</v>
      </c>
      <c r="G25"/>
      <c r="H25"/>
      <c r="I25"/>
    </row>
    <row r="26" spans="1:11">
      <c r="A26" s="7" t="s">
        <v>11</v>
      </c>
      <c r="B26" s="8"/>
      <c r="C26" s="21"/>
      <c r="D26" s="8"/>
      <c r="E26" s="8"/>
      <c r="F26" s="28">
        <v>2.1</v>
      </c>
      <c r="G26"/>
      <c r="H26"/>
      <c r="I26"/>
    </row>
    <row r="27" spans="1:11">
      <c r="A27" s="7" t="s">
        <v>12</v>
      </c>
      <c r="B27" s="8">
        <v>1.5</v>
      </c>
      <c r="C27" s="21"/>
      <c r="D27" s="8">
        <v>-3</v>
      </c>
      <c r="E27" s="8"/>
      <c r="F27" s="28">
        <v>4.5</v>
      </c>
      <c r="G27"/>
      <c r="H27"/>
      <c r="I27"/>
    </row>
    <row r="28" spans="1:11">
      <c r="A28" s="7" t="s">
        <v>13</v>
      </c>
      <c r="B28" s="8">
        <v>-1.3</v>
      </c>
      <c r="C28" s="21"/>
      <c r="D28" s="8">
        <v>-4.3</v>
      </c>
      <c r="E28" s="8"/>
      <c r="F28" s="28">
        <v>1.5</v>
      </c>
      <c r="G28"/>
      <c r="H28"/>
      <c r="I28"/>
    </row>
    <row r="29" spans="1:11">
      <c r="A29" s="7" t="s">
        <v>14</v>
      </c>
      <c r="B29" s="28">
        <v>2.5</v>
      </c>
      <c r="C29" s="22">
        <v>2</v>
      </c>
      <c r="D29" s="8"/>
      <c r="E29" s="8">
        <v>3.5</v>
      </c>
      <c r="F29" s="28">
        <v>3.1</v>
      </c>
      <c r="G29"/>
      <c r="H29"/>
      <c r="I29"/>
    </row>
    <row r="30" spans="1:11">
      <c r="A30" s="29" t="s">
        <v>231</v>
      </c>
      <c r="B30" s="28">
        <v>4.9000000000000004</v>
      </c>
      <c r="C30" s="24"/>
      <c r="D30" s="8"/>
      <c r="E30" s="8">
        <v>5.2</v>
      </c>
      <c r="F30" s="28"/>
      <c r="G30"/>
      <c r="H30"/>
      <c r="I30"/>
    </row>
    <row r="31" spans="1:11">
      <c r="A31" s="17"/>
      <c r="B31" s="18"/>
      <c r="C31" s="18"/>
      <c r="D31" s="18"/>
      <c r="E31" s="19"/>
      <c r="F31" s="19"/>
      <c r="G31"/>
      <c r="H31"/>
      <c r="I31"/>
    </row>
    <row r="32" spans="1:11">
      <c r="A32" s="251" t="s">
        <v>476</v>
      </c>
      <c r="B32" s="252"/>
      <c r="C32" s="252"/>
      <c r="D32" s="252"/>
      <c r="E32" s="19"/>
      <c r="F32" s="19"/>
      <c r="G32"/>
      <c r="H32"/>
      <c r="I32"/>
    </row>
    <row r="33" spans="1:10">
      <c r="A33" s="14" t="s">
        <v>252</v>
      </c>
      <c r="E33" s="19"/>
      <c r="F33" s="19"/>
      <c r="G33"/>
      <c r="H33"/>
      <c r="I33"/>
    </row>
    <row r="35" spans="1:10" ht="31.5" customHeight="1">
      <c r="A35" s="66" t="s">
        <v>248</v>
      </c>
      <c r="B35" s="66"/>
      <c r="C35" s="66"/>
      <c r="D35" s="66"/>
      <c r="E35" s="66"/>
      <c r="F35" s="66"/>
      <c r="G35" s="66"/>
      <c r="H35" s="66"/>
      <c r="I35" s="66"/>
    </row>
    <row r="36" spans="1:10" ht="60">
      <c r="A36" s="12" t="s">
        <v>23</v>
      </c>
      <c r="B36" s="12" t="s">
        <v>213</v>
      </c>
      <c r="C36" s="12" t="s">
        <v>240</v>
      </c>
      <c r="D36" s="12" t="s">
        <v>241</v>
      </c>
      <c r="E36" s="12" t="s">
        <v>242</v>
      </c>
      <c r="F36" s="12" t="s">
        <v>243</v>
      </c>
      <c r="G36" s="12" t="s">
        <v>245</v>
      </c>
      <c r="H36" s="12" t="s">
        <v>244</v>
      </c>
      <c r="I36" s="12" t="s">
        <v>246</v>
      </c>
    </row>
    <row r="37" spans="1:10">
      <c r="A37" s="6" t="s">
        <v>12</v>
      </c>
      <c r="B37" s="6">
        <v>4</v>
      </c>
      <c r="C37" s="10">
        <v>55.658999999999999</v>
      </c>
      <c r="D37" s="10">
        <v>8.5220000000000002</v>
      </c>
      <c r="E37" s="10">
        <v>64.180999999999997</v>
      </c>
      <c r="F37" s="11"/>
      <c r="G37" s="11"/>
      <c r="H37" s="6">
        <v>1.54</v>
      </c>
      <c r="I37" s="6">
        <v>1.01</v>
      </c>
      <c r="J37" s="1"/>
    </row>
    <row r="38" spans="1:10">
      <c r="A38" s="6" t="s">
        <v>13</v>
      </c>
      <c r="B38" s="6">
        <v>1</v>
      </c>
      <c r="C38" s="10">
        <v>55.213000000000001</v>
      </c>
      <c r="D38" s="10">
        <v>8.2159999999999993</v>
      </c>
      <c r="E38" s="10">
        <v>63.429000000000002</v>
      </c>
      <c r="F38" s="11">
        <v>-1.81</v>
      </c>
      <c r="G38" s="11">
        <v>3.23</v>
      </c>
      <c r="H38" s="250">
        <v>-4.2</v>
      </c>
      <c r="I38" s="250">
        <v>-11.4</v>
      </c>
      <c r="J38" s="1"/>
    </row>
    <row r="39" spans="1:10">
      <c r="A39" s="6" t="s">
        <v>13</v>
      </c>
      <c r="B39" s="6">
        <v>2</v>
      </c>
      <c r="C39" s="10">
        <v>51.97</v>
      </c>
      <c r="D39" s="10">
        <v>7.6529999999999996</v>
      </c>
      <c r="E39" s="10">
        <v>59.622999999999998</v>
      </c>
      <c r="F39" s="11">
        <v>-5.86</v>
      </c>
      <c r="G39" s="11">
        <v>-8.49</v>
      </c>
      <c r="H39" s="250"/>
      <c r="I39" s="250"/>
      <c r="J39" s="1"/>
    </row>
    <row r="40" spans="1:10">
      <c r="A40" s="6" t="s">
        <v>13</v>
      </c>
      <c r="B40" s="6">
        <v>3</v>
      </c>
      <c r="C40" s="10">
        <v>51.247</v>
      </c>
      <c r="D40" s="10">
        <v>6.8440000000000003</v>
      </c>
      <c r="E40" s="10">
        <v>58.091999999999999</v>
      </c>
      <c r="F40" s="11">
        <v>-1.32</v>
      </c>
      <c r="G40" s="11">
        <v>-10.57</v>
      </c>
      <c r="H40" s="250"/>
      <c r="I40" s="250"/>
      <c r="J40" s="1"/>
    </row>
    <row r="41" spans="1:10">
      <c r="A41" s="6" t="s">
        <v>13</v>
      </c>
      <c r="B41" s="6">
        <v>4</v>
      </c>
      <c r="C41" s="10">
        <v>54.115000000000002</v>
      </c>
      <c r="D41" s="10">
        <v>6.9249999999999998</v>
      </c>
      <c r="E41" s="10">
        <v>61.04</v>
      </c>
      <c r="F41" s="11">
        <v>5.0999999999999996</v>
      </c>
      <c r="G41" s="11">
        <v>4.9000000000000004</v>
      </c>
      <c r="H41" s="250"/>
      <c r="I41" s="250"/>
      <c r="J41" s="1"/>
    </row>
    <row r="42" spans="1:10">
      <c r="A42" s="6" t="s">
        <v>14</v>
      </c>
      <c r="B42" s="6">
        <v>1</v>
      </c>
      <c r="C42" s="10">
        <v>59.951999999999998</v>
      </c>
      <c r="D42" s="10">
        <v>4.3</v>
      </c>
      <c r="E42" s="10">
        <v>64.251999999999995</v>
      </c>
      <c r="F42" s="11">
        <v>5.6</v>
      </c>
      <c r="G42" s="11">
        <v>0.8</v>
      </c>
      <c r="H42" s="250">
        <v>10.6</v>
      </c>
      <c r="I42" s="250">
        <v>6.7</v>
      </c>
      <c r="J42" s="1"/>
    </row>
    <row r="43" spans="1:10">
      <c r="A43" s="6" t="s">
        <v>14</v>
      </c>
      <c r="B43" s="6">
        <v>2</v>
      </c>
      <c r="C43" s="10">
        <v>61.784999999999997</v>
      </c>
      <c r="D43" s="10">
        <v>4.4119999999999999</v>
      </c>
      <c r="E43" s="10">
        <v>66.197000000000003</v>
      </c>
      <c r="F43" s="11">
        <v>2.9</v>
      </c>
      <c r="G43" s="11">
        <v>4.8</v>
      </c>
      <c r="H43" s="250"/>
      <c r="I43" s="250"/>
      <c r="J43" s="1"/>
    </row>
    <row r="44" spans="1:10">
      <c r="A44" s="6" t="s">
        <v>14</v>
      </c>
      <c r="B44" s="6">
        <v>3</v>
      </c>
      <c r="C44" s="10">
        <v>63.692</v>
      </c>
      <c r="D44" s="10">
        <v>3.93</v>
      </c>
      <c r="E44" s="10">
        <v>67.622</v>
      </c>
      <c r="F44" s="11">
        <v>2.8</v>
      </c>
      <c r="G44" s="11">
        <v>-7.1</v>
      </c>
      <c r="H44" s="250"/>
      <c r="I44" s="250"/>
      <c r="J44" s="1"/>
    </row>
    <row r="45" spans="1:10">
      <c r="A45" s="6" t="s">
        <v>14</v>
      </c>
      <c r="B45" s="6">
        <v>4</v>
      </c>
      <c r="C45" s="10">
        <v>63.073999999999998</v>
      </c>
      <c r="D45" s="10">
        <v>4.2720000000000002</v>
      </c>
      <c r="E45" s="10">
        <v>67.346000000000004</v>
      </c>
      <c r="F45" s="11">
        <v>-1</v>
      </c>
      <c r="G45" s="22">
        <v>8.1999999999999993</v>
      </c>
      <c r="H45" s="250"/>
      <c r="I45" s="250"/>
      <c r="J45" s="1"/>
    </row>
    <row r="46" spans="1:10">
      <c r="A46" s="6" t="s">
        <v>231</v>
      </c>
      <c r="B46" s="6">
        <v>1</v>
      </c>
      <c r="C46" s="10">
        <v>65.896000000000001</v>
      </c>
      <c r="D46" s="10">
        <v>3.415</v>
      </c>
      <c r="E46" s="10">
        <v>69.311000000000007</v>
      </c>
      <c r="F46" s="11">
        <v>4</v>
      </c>
      <c r="G46" s="11">
        <v>-13</v>
      </c>
      <c r="H46" s="250">
        <v>12.4</v>
      </c>
      <c r="I46" s="250">
        <v>2.9</v>
      </c>
      <c r="J46" s="1"/>
    </row>
    <row r="47" spans="1:10">
      <c r="A47" s="6" t="s">
        <v>231</v>
      </c>
      <c r="B47" s="6">
        <v>2</v>
      </c>
      <c r="C47" s="10">
        <v>69.159000000000006</v>
      </c>
      <c r="D47" s="10">
        <v>2.6030000000000002</v>
      </c>
      <c r="E47" s="10">
        <v>71.762</v>
      </c>
      <c r="F47" s="11">
        <v>3.4</v>
      </c>
      <c r="G47" s="11">
        <v>6.4</v>
      </c>
      <c r="H47" s="250"/>
      <c r="I47" s="250"/>
      <c r="J47" s="1"/>
    </row>
    <row r="48" spans="1:10">
      <c r="A48" s="6" t="s">
        <v>231</v>
      </c>
      <c r="B48" s="6">
        <v>3</v>
      </c>
      <c r="C48" s="10">
        <v>72.989999999999995</v>
      </c>
      <c r="D48" s="10">
        <v>1.629</v>
      </c>
      <c r="E48" s="10">
        <v>74.619</v>
      </c>
      <c r="F48" s="11">
        <v>3.9</v>
      </c>
      <c r="G48" s="11">
        <v>8.1999999999999993</v>
      </c>
      <c r="H48" s="250"/>
      <c r="I48" s="250"/>
      <c r="J48" s="1"/>
    </row>
    <row r="49" spans="1:10">
      <c r="A49" s="6" t="s">
        <v>231</v>
      </c>
      <c r="B49" s="6">
        <v>4</v>
      </c>
      <c r="C49" s="10">
        <v>74.212999999999994</v>
      </c>
      <c r="D49" s="10">
        <v>0.93899999999999995</v>
      </c>
      <c r="E49" s="10">
        <v>75.152000000000001</v>
      </c>
      <c r="F49" s="11">
        <v>0.6</v>
      </c>
      <c r="G49" s="11">
        <v>2.7</v>
      </c>
      <c r="H49" s="250"/>
      <c r="I49" s="250"/>
      <c r="J49" s="1"/>
    </row>
    <row r="50" spans="1:10">
      <c r="E50" s="1"/>
      <c r="F50" s="1"/>
      <c r="G50" s="1"/>
      <c r="H50" s="1"/>
      <c r="I50" s="1"/>
      <c r="J50" s="1"/>
    </row>
    <row r="51" spans="1:10" ht="15" customHeight="1">
      <c r="A51" s="251" t="s">
        <v>476</v>
      </c>
      <c r="B51" s="252"/>
      <c r="C51" s="252"/>
      <c r="D51" s="252"/>
      <c r="E51" s="1"/>
      <c r="F51" s="1"/>
      <c r="G51" s="1"/>
      <c r="H51" s="1"/>
      <c r="I51" s="1"/>
      <c r="J51" s="1"/>
    </row>
    <row r="52" spans="1:10">
      <c r="A52" s="14" t="s">
        <v>252</v>
      </c>
      <c r="B52" s="1"/>
      <c r="C52" s="1"/>
      <c r="D52" s="1"/>
      <c r="E52" s="1"/>
      <c r="F52" s="1"/>
      <c r="G52" s="1"/>
      <c r="H52" s="1"/>
      <c r="I52" s="1"/>
      <c r="J52" s="1"/>
    </row>
    <row r="53" spans="1:10">
      <c r="A53" s="1"/>
      <c r="B53" s="1"/>
      <c r="C53" s="1"/>
      <c r="D53" s="1"/>
      <c r="E53" s="1"/>
      <c r="F53" s="1"/>
      <c r="G53" s="1"/>
      <c r="H53" s="1"/>
      <c r="I53" s="1"/>
      <c r="J53" s="1"/>
    </row>
    <row r="61" spans="1:10">
      <c r="A61" s="15"/>
      <c r="B61" s="15"/>
      <c r="C61" s="15"/>
      <c r="D61" s="15"/>
      <c r="E61" s="15"/>
    </row>
  </sheetData>
  <mergeCells count="20">
    <mergeCell ref="B6:C6"/>
    <mergeCell ref="B7:C7"/>
    <mergeCell ref="B8:C8"/>
    <mergeCell ref="B9:C9"/>
    <mergeCell ref="B10:C10"/>
    <mergeCell ref="B2:C2"/>
    <mergeCell ref="B3:C3"/>
    <mergeCell ref="B4:C4"/>
    <mergeCell ref="B5:C5"/>
    <mergeCell ref="A1:D1"/>
    <mergeCell ref="A51:D51"/>
    <mergeCell ref="H38:H41"/>
    <mergeCell ref="I38:I41"/>
    <mergeCell ref="H42:H45"/>
    <mergeCell ref="I42:I45"/>
    <mergeCell ref="B11:C11"/>
    <mergeCell ref="A12:C12"/>
    <mergeCell ref="H46:H49"/>
    <mergeCell ref="I46:I49"/>
    <mergeCell ref="A32:D32"/>
  </mergeCells>
  <hyperlinks>
    <hyperlink ref="E1" location="Contents!A1" display="Back to contents"/>
  </hyperlinks>
  <pageMargins left="0.70866141732283472" right="0.31496062992125984" top="0.74803149606299213" bottom="0.74803149606299213" header="0.31496062992125984" footer="0.31496062992125984"/>
  <pageSetup paperSize="9" scale="63" orientation="portrait" r:id="rId1"/>
  <rowBreaks count="1" manualBreakCount="1">
    <brk id="12" max="16383" man="1"/>
  </rowBreaks>
</worksheet>
</file>

<file path=xl/worksheets/sheet9.xml><?xml version="1.0" encoding="utf-8"?>
<worksheet xmlns="http://schemas.openxmlformats.org/spreadsheetml/2006/main" xmlns:r="http://schemas.openxmlformats.org/officeDocument/2006/relationships">
  <dimension ref="A1:O35"/>
  <sheetViews>
    <sheetView zoomScale="110" zoomScaleNormal="110" workbookViewId="0">
      <selection activeCell="O15" sqref="O15"/>
    </sheetView>
  </sheetViews>
  <sheetFormatPr defaultRowHeight="12"/>
  <cols>
    <col min="1" max="1" width="14.5703125" style="68" customWidth="1"/>
    <col min="2" max="2" width="15.7109375" style="68" customWidth="1"/>
    <col min="3" max="5" width="9" style="68" customWidth="1"/>
    <col min="6" max="6" width="9.5703125" style="68" customWidth="1"/>
    <col min="7" max="8" width="8.85546875" style="68" customWidth="1"/>
    <col min="9" max="10" width="9.140625" style="68" customWidth="1"/>
    <col min="11" max="11" width="8.85546875" style="68" customWidth="1"/>
    <col min="12" max="12" width="9.140625" style="68" customWidth="1"/>
    <col min="13" max="13" width="9" style="68" customWidth="1"/>
    <col min="14" max="14" width="9.140625" style="68" customWidth="1"/>
    <col min="15" max="16384" width="9.140625" style="68"/>
  </cols>
  <sheetData>
    <row r="1" spans="1:15" ht="19.5" customHeight="1">
      <c r="A1" s="260" t="s">
        <v>328</v>
      </c>
      <c r="B1" s="260"/>
      <c r="C1" s="260"/>
      <c r="D1" s="260"/>
      <c r="E1" s="260"/>
      <c r="F1" s="260"/>
      <c r="G1" s="260"/>
      <c r="H1" s="260"/>
      <c r="I1" s="260"/>
      <c r="J1" s="260"/>
      <c r="K1" s="260"/>
      <c r="L1" s="260"/>
      <c r="M1" s="260"/>
      <c r="N1" s="260"/>
      <c r="O1" s="260"/>
    </row>
    <row r="2" spans="1:15">
      <c r="A2" s="263"/>
      <c r="B2" s="263"/>
      <c r="C2" s="263"/>
      <c r="D2" s="263"/>
      <c r="E2" s="263"/>
      <c r="F2" s="263"/>
      <c r="G2" s="263"/>
      <c r="H2" s="263"/>
      <c r="I2" s="263"/>
      <c r="J2" s="263"/>
      <c r="K2" s="263"/>
      <c r="L2" s="264"/>
      <c r="M2" s="76"/>
    </row>
    <row r="3" spans="1:15">
      <c r="A3" s="261" t="s">
        <v>329</v>
      </c>
      <c r="B3" s="262"/>
      <c r="C3" s="107">
        <v>39629</v>
      </c>
      <c r="D3" s="107">
        <v>39721</v>
      </c>
      <c r="E3" s="107">
        <v>39813</v>
      </c>
      <c r="F3" s="107">
        <v>39903</v>
      </c>
      <c r="G3" s="107">
        <v>39994</v>
      </c>
      <c r="H3" s="107">
        <v>40086</v>
      </c>
      <c r="I3" s="107">
        <v>40178</v>
      </c>
      <c r="J3" s="107">
        <v>40268</v>
      </c>
      <c r="K3" s="107">
        <v>40359</v>
      </c>
      <c r="L3" s="107">
        <v>40451</v>
      </c>
      <c r="M3" s="107">
        <v>40542</v>
      </c>
      <c r="N3" s="107">
        <v>40633</v>
      </c>
      <c r="O3" s="107">
        <v>40724</v>
      </c>
    </row>
    <row r="4" spans="1:15">
      <c r="A4" s="265" t="s">
        <v>130</v>
      </c>
      <c r="B4" s="266"/>
      <c r="C4" s="108">
        <v>9.1999999999999998E-2</v>
      </c>
      <c r="D4" s="108">
        <v>9.6999999999999989E-2</v>
      </c>
      <c r="E4" s="108">
        <v>8.5999999999999993E-2</v>
      </c>
      <c r="F4" s="108">
        <v>9.3000000000000013E-2</v>
      </c>
      <c r="G4" s="108">
        <v>8.3000000000000004E-2</v>
      </c>
      <c r="H4" s="108">
        <v>0.109</v>
      </c>
      <c r="I4" s="108">
        <v>0.127</v>
      </c>
      <c r="J4" s="108">
        <v>0.128</v>
      </c>
      <c r="K4" s="108">
        <v>0.11800000000000001</v>
      </c>
      <c r="L4" s="108">
        <v>0.115</v>
      </c>
      <c r="M4" s="108">
        <v>0.115</v>
      </c>
      <c r="N4" s="108">
        <v>0.11600000000000001</v>
      </c>
      <c r="O4" s="108">
        <v>0.112</v>
      </c>
    </row>
    <row r="5" spans="1:15">
      <c r="A5" s="267" t="s">
        <v>330</v>
      </c>
      <c r="B5" s="109" t="s">
        <v>331</v>
      </c>
      <c r="C5" s="108">
        <v>0.17600000000000002</v>
      </c>
      <c r="D5" s="108">
        <v>0.185</v>
      </c>
      <c r="E5" s="108">
        <v>0.16300000000000001</v>
      </c>
      <c r="F5" s="108">
        <v>0.155</v>
      </c>
      <c r="G5" s="108">
        <v>0.13400000000000001</v>
      </c>
      <c r="H5" s="108">
        <v>0.19500000000000001</v>
      </c>
      <c r="I5" s="108">
        <v>0.24</v>
      </c>
      <c r="J5" s="108">
        <v>0.23499999999999999</v>
      </c>
      <c r="K5" s="108">
        <v>0.218</v>
      </c>
      <c r="L5" s="108">
        <v>0.20699999999999999</v>
      </c>
      <c r="M5" s="108">
        <v>0.22500000000000001</v>
      </c>
      <c r="N5" s="108">
        <v>0.22700000000000001</v>
      </c>
      <c r="O5" s="108">
        <v>0.21299999999999999</v>
      </c>
    </row>
    <row r="6" spans="1:15">
      <c r="A6" s="268"/>
      <c r="B6" s="109" t="s">
        <v>332</v>
      </c>
      <c r="C6" s="108">
        <v>2.1000000000000001E-2</v>
      </c>
      <c r="D6" s="108">
        <v>2.4E-2</v>
      </c>
      <c r="E6" s="108">
        <v>2.7999999999999997E-2</v>
      </c>
      <c r="F6" s="108">
        <v>2.8999999999999998E-2</v>
      </c>
      <c r="G6" s="108">
        <v>3.2000000000000001E-2</v>
      </c>
      <c r="H6" s="108">
        <v>3.3000000000000002E-2</v>
      </c>
      <c r="I6" s="108">
        <v>3.6000000000000004E-2</v>
      </c>
      <c r="J6" s="108">
        <v>3.4000000000000002E-2</v>
      </c>
      <c r="K6" s="108">
        <v>3.1E-2</v>
      </c>
      <c r="L6" s="108">
        <v>3.1E-2</v>
      </c>
      <c r="M6" s="108">
        <v>3.3000000000000002E-2</v>
      </c>
      <c r="N6" s="108">
        <v>4.5999999999999999E-2</v>
      </c>
      <c r="O6" s="108">
        <v>5.0999999999999997E-2</v>
      </c>
    </row>
    <row r="7" spans="1:15">
      <c r="A7" s="265" t="s">
        <v>148</v>
      </c>
      <c r="B7" s="266"/>
      <c r="C7" s="108">
        <v>1E-3</v>
      </c>
      <c r="D7" s="108">
        <v>5.0000000000000001E-3</v>
      </c>
      <c r="E7" s="108">
        <v>1.8000000000000002E-2</v>
      </c>
      <c r="F7" s="108">
        <v>2.1000000000000001E-2</v>
      </c>
      <c r="G7" s="108">
        <v>2.3E-2</v>
      </c>
      <c r="H7" s="108">
        <v>0.02</v>
      </c>
      <c r="I7" s="108">
        <v>2.3E-2</v>
      </c>
      <c r="J7" s="108">
        <v>2.3E-2</v>
      </c>
      <c r="K7" s="108">
        <v>0.03</v>
      </c>
      <c r="L7" s="108">
        <v>0.03</v>
      </c>
      <c r="M7" s="108">
        <v>3.1E-2</v>
      </c>
      <c r="N7" s="108">
        <v>3.4000000000000002E-2</v>
      </c>
      <c r="O7" s="108">
        <v>3.9E-2</v>
      </c>
    </row>
    <row r="8" spans="1:15">
      <c r="A8" s="265" t="s">
        <v>161</v>
      </c>
      <c r="B8" s="266"/>
      <c r="C8" s="108">
        <v>1.3999999999999999E-2</v>
      </c>
      <c r="D8" s="108">
        <v>1.6E-2</v>
      </c>
      <c r="E8" s="108">
        <v>1.3000000000000001E-2</v>
      </c>
      <c r="F8" s="108">
        <v>0.01</v>
      </c>
      <c r="G8" s="108">
        <v>1.3999999999999999E-2</v>
      </c>
      <c r="H8" s="108">
        <v>2.2000000000000002E-2</v>
      </c>
      <c r="I8" s="108">
        <v>2.8999999999999998E-2</v>
      </c>
      <c r="J8" s="108">
        <v>0.04</v>
      </c>
      <c r="K8" s="108">
        <v>0.05</v>
      </c>
      <c r="L8" s="108">
        <v>5.2000000000000005E-2</v>
      </c>
      <c r="M8" s="108">
        <v>5.5E-2</v>
      </c>
      <c r="N8" s="108">
        <v>6.0999999999999999E-2</v>
      </c>
      <c r="O8" s="108">
        <v>6.5000000000000002E-2</v>
      </c>
    </row>
    <row r="9" spans="1:15">
      <c r="A9" s="265" t="s">
        <v>333</v>
      </c>
      <c r="B9" s="266"/>
      <c r="C9" s="108">
        <v>0</v>
      </c>
      <c r="D9" s="108">
        <v>5.0000000000000001E-3</v>
      </c>
      <c r="E9" s="108">
        <v>1.9E-2</v>
      </c>
      <c r="F9" s="108">
        <v>2.5000000000000001E-2</v>
      </c>
      <c r="G9" s="108">
        <v>2.2000000000000002E-2</v>
      </c>
      <c r="H9" s="108">
        <v>1.8000000000000002E-2</v>
      </c>
      <c r="I9" s="108">
        <v>2.4E-2</v>
      </c>
      <c r="J9" s="108">
        <v>3.2000000000000001E-2</v>
      </c>
      <c r="K9" s="108">
        <v>4.4999999999999998E-2</v>
      </c>
      <c r="L9" s="108">
        <v>4.0999999999999995E-2</v>
      </c>
      <c r="M9" s="108">
        <v>4.2999999999999997E-2</v>
      </c>
      <c r="N9" s="108">
        <v>4.8000000000000001E-2</v>
      </c>
      <c r="O9" s="108">
        <v>5.2999999999999999E-2</v>
      </c>
    </row>
    <row r="10" spans="1:15">
      <c r="A10" s="265" t="s">
        <v>334</v>
      </c>
      <c r="B10" s="266"/>
      <c r="C10" s="108">
        <v>7.4999999999999997E-2</v>
      </c>
      <c r="D10" s="108">
        <v>0.1</v>
      </c>
      <c r="E10" s="108">
        <v>0.17300000000000001</v>
      </c>
      <c r="F10" s="108">
        <v>0.21899999999999997</v>
      </c>
      <c r="G10" s="108">
        <v>0.23100000000000001</v>
      </c>
      <c r="H10" s="108">
        <v>0.24100000000000002</v>
      </c>
      <c r="I10" s="108">
        <v>0.254</v>
      </c>
      <c r="J10" s="108">
        <v>0.22</v>
      </c>
      <c r="K10" s="108">
        <v>0.21899999999999997</v>
      </c>
      <c r="L10" s="108">
        <v>0.193</v>
      </c>
      <c r="M10" s="108">
        <v>0.188</v>
      </c>
      <c r="N10" s="108">
        <v>0.19500000000000001</v>
      </c>
      <c r="O10" s="108">
        <v>0.19400000000000001</v>
      </c>
    </row>
    <row r="11" spans="1:15">
      <c r="A11" s="265" t="s">
        <v>335</v>
      </c>
      <c r="B11" s="266"/>
      <c r="C11" s="108">
        <v>0</v>
      </c>
      <c r="D11" s="108">
        <v>6.0000000000000001E-3</v>
      </c>
      <c r="E11" s="108">
        <v>3.7000000000000005E-2</v>
      </c>
      <c r="F11" s="108">
        <v>3.9E-2</v>
      </c>
      <c r="G11" s="108">
        <v>0.05</v>
      </c>
      <c r="H11" s="108">
        <v>4.5999999999999999E-2</v>
      </c>
      <c r="I11" s="108">
        <v>0.114</v>
      </c>
      <c r="J11" s="108">
        <v>0.12300000000000001</v>
      </c>
      <c r="K11" s="108">
        <v>0.156</v>
      </c>
      <c r="L11" s="108">
        <v>0.14499999999999999</v>
      </c>
      <c r="M11" s="108">
        <v>0.152</v>
      </c>
      <c r="N11" s="108">
        <v>0.16300000000000001</v>
      </c>
      <c r="O11" s="108">
        <v>0.186</v>
      </c>
    </row>
    <row r="12" spans="1:15">
      <c r="A12" s="265" t="s">
        <v>195</v>
      </c>
      <c r="B12" s="266"/>
      <c r="C12" s="108">
        <v>0.621</v>
      </c>
      <c r="D12" s="108">
        <v>0.56200000000000006</v>
      </c>
      <c r="E12" s="108">
        <v>0.46200000000000002</v>
      </c>
      <c r="F12" s="108">
        <v>0.41</v>
      </c>
      <c r="G12" s="108">
        <v>0.41100000000000003</v>
      </c>
      <c r="H12" s="108">
        <v>0.316</v>
      </c>
      <c r="I12" s="108">
        <v>0.155</v>
      </c>
      <c r="J12" s="108">
        <v>0.16500000000000001</v>
      </c>
      <c r="K12" s="108">
        <v>0.13100000000000001</v>
      </c>
      <c r="L12" s="108">
        <v>0.185</v>
      </c>
      <c r="M12" s="108">
        <v>0.158</v>
      </c>
      <c r="N12" s="108">
        <v>0.11</v>
      </c>
      <c r="O12" s="108">
        <v>8.7999999999999995E-2</v>
      </c>
    </row>
    <row r="13" spans="1:15">
      <c r="A13" s="261" t="s">
        <v>336</v>
      </c>
      <c r="B13" s="262"/>
      <c r="C13" s="110">
        <f t="shared" ref="C13:O13" si="0">SUM(C4:C12)</f>
        <v>1</v>
      </c>
      <c r="D13" s="110">
        <f t="shared" si="0"/>
        <v>1</v>
      </c>
      <c r="E13" s="110">
        <f t="shared" si="0"/>
        <v>0.99900000000000011</v>
      </c>
      <c r="F13" s="110">
        <f t="shared" si="0"/>
        <v>1.0010000000000001</v>
      </c>
      <c r="G13" s="110">
        <f t="shared" si="0"/>
        <v>1</v>
      </c>
      <c r="H13" s="110">
        <f t="shared" si="0"/>
        <v>1</v>
      </c>
      <c r="I13" s="110">
        <f t="shared" si="0"/>
        <v>1.002</v>
      </c>
      <c r="J13" s="110">
        <f t="shared" si="0"/>
        <v>1</v>
      </c>
      <c r="K13" s="110">
        <f t="shared" si="0"/>
        <v>0.998</v>
      </c>
      <c r="L13" s="110">
        <f t="shared" si="0"/>
        <v>0.99900000000000011</v>
      </c>
      <c r="M13" s="110">
        <f t="shared" si="0"/>
        <v>1</v>
      </c>
      <c r="N13" s="110">
        <f t="shared" si="0"/>
        <v>1.0000000000000002</v>
      </c>
      <c r="O13" s="110">
        <f t="shared" si="0"/>
        <v>1.0010000000000001</v>
      </c>
    </row>
    <row r="14" spans="1:15">
      <c r="A14" s="76"/>
      <c r="B14" s="76"/>
      <c r="C14" s="111"/>
      <c r="D14" s="111"/>
      <c r="E14" s="111"/>
      <c r="F14" s="111"/>
      <c r="G14" s="111"/>
      <c r="H14" s="111"/>
      <c r="I14" s="111"/>
      <c r="J14" s="111"/>
      <c r="K14" s="111"/>
      <c r="L14" s="111"/>
      <c r="M14" s="111"/>
    </row>
    <row r="15" spans="1:15">
      <c r="A15" s="76"/>
      <c r="B15" s="76"/>
      <c r="C15" s="76"/>
      <c r="D15" s="76"/>
      <c r="E15" s="76"/>
      <c r="F15" s="76"/>
      <c r="G15" s="76"/>
      <c r="H15" s="76"/>
      <c r="I15" s="76"/>
      <c r="J15" s="76"/>
      <c r="K15" s="76"/>
      <c r="L15" s="76"/>
      <c r="M15" s="76"/>
    </row>
    <row r="16" spans="1:15">
      <c r="A16" s="76"/>
      <c r="B16" s="76"/>
      <c r="C16" s="76"/>
      <c r="D16" s="76"/>
      <c r="E16" s="76"/>
      <c r="F16" s="76"/>
      <c r="G16" s="76"/>
      <c r="H16" s="76"/>
      <c r="I16" s="76"/>
      <c r="J16" s="76"/>
      <c r="K16" s="76"/>
      <c r="L16" s="76"/>
      <c r="M16" s="76"/>
    </row>
    <row r="17" spans="1:13">
      <c r="A17" s="76"/>
      <c r="B17" s="76"/>
      <c r="C17" s="76"/>
      <c r="D17" s="76"/>
      <c r="E17" s="76"/>
      <c r="F17" s="76"/>
      <c r="G17" s="76"/>
      <c r="H17" s="76"/>
      <c r="I17" s="76"/>
      <c r="J17" s="76"/>
      <c r="K17" s="76"/>
      <c r="L17" s="76"/>
      <c r="M17" s="76"/>
    </row>
    <row r="18" spans="1:13">
      <c r="A18" s="76"/>
      <c r="B18" s="76"/>
      <c r="C18" s="76"/>
      <c r="D18" s="76"/>
      <c r="E18" s="76"/>
      <c r="F18" s="76"/>
      <c r="G18" s="76"/>
      <c r="H18" s="76"/>
      <c r="I18" s="76"/>
      <c r="J18" s="76"/>
      <c r="K18" s="76"/>
      <c r="L18" s="76"/>
      <c r="M18" s="76"/>
    </row>
    <row r="19" spans="1:13">
      <c r="A19" s="76"/>
      <c r="B19" s="76"/>
      <c r="C19" s="76"/>
      <c r="D19" s="76"/>
      <c r="E19" s="76"/>
      <c r="F19" s="76"/>
      <c r="G19" s="76"/>
      <c r="H19" s="76"/>
      <c r="I19" s="76"/>
      <c r="J19" s="76"/>
      <c r="K19" s="76"/>
      <c r="L19" s="76"/>
      <c r="M19" s="76"/>
    </row>
    <row r="20" spans="1:13">
      <c r="A20" s="76"/>
      <c r="B20" s="76"/>
      <c r="C20" s="76"/>
      <c r="D20" s="76"/>
      <c r="E20" s="76"/>
      <c r="F20" s="76"/>
      <c r="G20" s="76"/>
      <c r="H20" s="76"/>
      <c r="I20" s="76"/>
      <c r="J20" s="76"/>
      <c r="K20" s="76"/>
      <c r="L20" s="76"/>
      <c r="M20" s="76"/>
    </row>
    <row r="21" spans="1:13">
      <c r="A21" s="76"/>
      <c r="B21" s="76"/>
      <c r="C21" s="76"/>
      <c r="D21" s="76"/>
      <c r="E21" s="76"/>
      <c r="F21" s="76"/>
      <c r="G21" s="76"/>
      <c r="H21" s="76"/>
      <c r="I21" s="76"/>
      <c r="J21" s="76"/>
      <c r="K21" s="76"/>
      <c r="L21" s="76"/>
      <c r="M21" s="76"/>
    </row>
    <row r="22" spans="1:13">
      <c r="A22" s="76"/>
      <c r="B22" s="76"/>
      <c r="C22" s="76"/>
      <c r="D22" s="76"/>
      <c r="E22" s="76"/>
      <c r="F22" s="76"/>
      <c r="G22" s="76"/>
      <c r="H22" s="76"/>
      <c r="I22" s="76"/>
      <c r="J22" s="76"/>
      <c r="K22" s="76"/>
      <c r="L22" s="76"/>
      <c r="M22" s="76"/>
    </row>
    <row r="23" spans="1:13">
      <c r="A23" s="76"/>
      <c r="B23" s="76"/>
      <c r="C23" s="76"/>
      <c r="D23" s="76"/>
      <c r="E23" s="76"/>
      <c r="F23" s="76"/>
      <c r="G23" s="76"/>
      <c r="H23" s="76"/>
      <c r="I23" s="76"/>
      <c r="J23" s="76"/>
      <c r="K23" s="76"/>
      <c r="L23" s="76"/>
      <c r="M23" s="76"/>
    </row>
    <row r="24" spans="1:13">
      <c r="A24" s="76"/>
      <c r="B24" s="76"/>
      <c r="C24" s="76"/>
      <c r="D24" s="76"/>
      <c r="E24" s="76"/>
      <c r="F24" s="76"/>
      <c r="G24" s="76"/>
      <c r="H24" s="76"/>
      <c r="I24" s="76"/>
      <c r="J24" s="76"/>
      <c r="K24" s="76"/>
      <c r="L24" s="76"/>
      <c r="M24" s="76"/>
    </row>
    <row r="25" spans="1:13">
      <c r="A25" s="76"/>
      <c r="B25" s="76"/>
      <c r="C25" s="76"/>
      <c r="D25" s="76"/>
      <c r="E25" s="76"/>
      <c r="F25" s="76"/>
      <c r="G25" s="76"/>
      <c r="H25" s="76"/>
      <c r="I25" s="76"/>
      <c r="J25" s="76"/>
      <c r="K25" s="76"/>
      <c r="L25" s="76"/>
      <c r="M25" s="76"/>
    </row>
    <row r="26" spans="1:13">
      <c r="A26" s="76"/>
      <c r="B26" s="76"/>
      <c r="C26" s="76"/>
      <c r="D26" s="76"/>
      <c r="E26" s="76"/>
      <c r="F26" s="76"/>
      <c r="G26" s="76"/>
      <c r="H26" s="76"/>
      <c r="I26" s="76"/>
      <c r="J26" s="76"/>
      <c r="K26" s="76"/>
      <c r="L26" s="76"/>
      <c r="M26" s="76"/>
    </row>
    <row r="27" spans="1:13">
      <c r="A27" s="76"/>
      <c r="B27" s="76"/>
      <c r="C27" s="76"/>
      <c r="D27" s="76"/>
      <c r="E27" s="76"/>
      <c r="F27" s="76"/>
      <c r="G27" s="76"/>
      <c r="H27" s="76"/>
      <c r="I27" s="76"/>
      <c r="J27" s="76"/>
      <c r="K27" s="76"/>
      <c r="L27" s="76"/>
      <c r="M27" s="76"/>
    </row>
    <row r="28" spans="1:13">
      <c r="A28" s="76"/>
      <c r="B28" s="76"/>
      <c r="C28" s="76"/>
      <c r="D28" s="76"/>
      <c r="E28" s="76"/>
      <c r="F28" s="76"/>
      <c r="G28" s="76"/>
      <c r="H28" s="76"/>
      <c r="I28" s="76"/>
      <c r="J28" s="76"/>
      <c r="K28" s="76"/>
      <c r="L28" s="76"/>
      <c r="M28" s="76"/>
    </row>
    <row r="29" spans="1:13">
      <c r="A29" s="76"/>
      <c r="B29" s="76"/>
      <c r="C29" s="76"/>
      <c r="D29" s="76"/>
      <c r="E29" s="76"/>
      <c r="F29" s="76"/>
      <c r="G29" s="76"/>
      <c r="H29" s="76"/>
      <c r="I29" s="76"/>
      <c r="J29" s="76"/>
      <c r="K29" s="76"/>
      <c r="L29" s="76"/>
      <c r="M29" s="76"/>
    </row>
    <row r="30" spans="1:13">
      <c r="A30" s="76"/>
      <c r="B30" s="76"/>
      <c r="C30" s="76"/>
      <c r="D30" s="76"/>
      <c r="E30" s="76"/>
      <c r="F30" s="76"/>
      <c r="G30" s="76"/>
      <c r="H30" s="76"/>
      <c r="I30" s="76"/>
      <c r="J30" s="76"/>
      <c r="K30" s="76"/>
      <c r="L30" s="76"/>
      <c r="M30" s="76"/>
    </row>
    <row r="31" spans="1:13">
      <c r="A31" s="76"/>
      <c r="B31" s="76"/>
      <c r="C31" s="76"/>
      <c r="D31" s="76"/>
      <c r="E31" s="76"/>
      <c r="F31" s="76"/>
      <c r="G31" s="76"/>
      <c r="H31" s="76"/>
      <c r="I31" s="76"/>
      <c r="J31" s="76"/>
      <c r="K31" s="76"/>
      <c r="L31" s="76"/>
      <c r="M31" s="76"/>
    </row>
    <row r="32" spans="1:13">
      <c r="A32" s="76"/>
      <c r="B32" s="76"/>
      <c r="C32" s="76"/>
      <c r="D32" s="76"/>
      <c r="E32" s="76"/>
      <c r="F32" s="76"/>
      <c r="G32" s="76"/>
      <c r="H32" s="76"/>
      <c r="I32" s="76"/>
      <c r="J32" s="76"/>
      <c r="K32" s="76"/>
      <c r="L32" s="76"/>
      <c r="M32" s="76"/>
    </row>
    <row r="33" spans="1:13">
      <c r="A33" s="76"/>
      <c r="B33" s="76"/>
      <c r="C33" s="76"/>
      <c r="D33" s="76"/>
      <c r="E33" s="76"/>
      <c r="F33" s="76"/>
      <c r="G33" s="76"/>
      <c r="H33" s="76"/>
      <c r="I33" s="76"/>
      <c r="J33" s="76"/>
      <c r="K33" s="76"/>
      <c r="L33" s="76"/>
      <c r="M33" s="76"/>
    </row>
    <row r="34" spans="1:13">
      <c r="A34" s="76"/>
      <c r="B34" s="76"/>
      <c r="C34" s="76"/>
      <c r="D34" s="76"/>
      <c r="E34" s="76"/>
      <c r="F34" s="76"/>
      <c r="G34" s="76"/>
      <c r="H34" s="76"/>
      <c r="I34" s="76"/>
      <c r="J34" s="76"/>
      <c r="K34" s="76"/>
      <c r="L34" s="76"/>
      <c r="M34" s="76"/>
    </row>
    <row r="35" spans="1:13">
      <c r="A35" s="77" t="s">
        <v>85</v>
      </c>
      <c r="B35" s="76"/>
      <c r="C35" s="76"/>
      <c r="D35" s="76"/>
      <c r="E35" s="76"/>
      <c r="F35" s="76"/>
      <c r="G35" s="76"/>
      <c r="H35" s="76"/>
      <c r="I35" s="76"/>
      <c r="J35" s="76"/>
      <c r="K35" s="76"/>
      <c r="L35" s="76"/>
      <c r="M35" s="76"/>
    </row>
  </sheetData>
  <mergeCells count="12">
    <mergeCell ref="A1:O1"/>
    <mergeCell ref="A13:B13"/>
    <mergeCell ref="A2:L2"/>
    <mergeCell ref="A3:B3"/>
    <mergeCell ref="A4:B4"/>
    <mergeCell ref="A5:A6"/>
    <mergeCell ref="A7:B7"/>
    <mergeCell ref="A8:B8"/>
    <mergeCell ref="A9:B9"/>
    <mergeCell ref="A10:B10"/>
    <mergeCell ref="A11:B11"/>
    <mergeCell ref="A12:B12"/>
  </mergeCells>
  <hyperlinks>
    <hyperlink ref="A35" location="Contents!A1" display="Back to contents"/>
  </hyperlink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Contents</vt:lpstr>
      <vt:lpstr>Board of Guardians</vt:lpstr>
      <vt:lpstr>Contact Details</vt:lpstr>
      <vt:lpstr>FFMA</vt:lpstr>
      <vt:lpstr>Investment Managers</vt:lpstr>
      <vt:lpstr>Legislation</vt:lpstr>
      <vt:lpstr>Reports &amp; Key Documents</vt:lpstr>
      <vt:lpstr>Future Fund</vt:lpstr>
      <vt:lpstr>Asset Allocation</vt:lpstr>
      <vt:lpstr>CPI</vt:lpstr>
      <vt:lpstr>BAF</vt:lpstr>
      <vt:lpstr>EIF</vt:lpstr>
      <vt:lpstr>HHF</vt:lpstr>
      <vt:lpstr>Projects - HHF</vt:lpstr>
      <vt:lpstr>UBS Bank Bill Index</vt:lpstr>
      <vt:lpstr>TAL &amp; UFL</vt:lpstr>
      <vt:lpstr>Relative Performance Data</vt:lpstr>
      <vt:lpstr>'Future Fund'!Print_Area</vt:lpstr>
      <vt:lpstr>'Projects - HHF'!Print_Titles</vt:lpstr>
    </vt:vector>
  </TitlesOfParts>
  <Company>FINANCE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and Hospitals Fund - Approved Projects</dc:title>
  <dc:creator>Department of Finance</dc:creator>
  <cp:lastModifiedBy>trumin</cp:lastModifiedBy>
  <cp:lastPrinted>2012-09-12T01:08:01Z</cp:lastPrinted>
  <dcterms:created xsi:type="dcterms:W3CDTF">2010-08-20T04:44:50Z</dcterms:created>
  <dcterms:modified xsi:type="dcterms:W3CDTF">2014-01-13T05:46:58Z</dcterms:modified>
</cp:coreProperties>
</file>